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76ABC7CD-0210-48AC-A8C8-99D6AC594CD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ASTER" sheetId="1" r:id="rId1"/>
    <sheet name="Difference_Sheet" sheetId="2" r:id="rId2"/>
  </sheets>
  <definedNames>
    <definedName name="_xlnm.Print_Area" localSheetId="1">Difference_Sheet!$A$1:$L$531</definedName>
    <definedName name="_xlnm.Print_Titles" localSheetId="1">Difference_Sheet!$1:$3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aRaF3tBKwsKDZE+u2AF/lWQjXGA=="/>
    </ext>
  </extLst>
</workbook>
</file>

<file path=xl/calcChain.xml><?xml version="1.0" encoding="utf-8"?>
<calcChain xmlns="http://schemas.openxmlformats.org/spreadsheetml/2006/main">
  <c r="A47" i="1" l="1"/>
  <c r="A48" i="1"/>
  <c r="A49" i="1"/>
  <c r="A50" i="1"/>
  <c r="A51" i="1"/>
  <c r="A52" i="1"/>
  <c r="B268" i="2"/>
  <c r="I268" i="2"/>
  <c r="K269" i="2"/>
  <c r="B271" i="2"/>
  <c r="B279" i="2"/>
  <c r="I279" i="2"/>
  <c r="K280" i="2"/>
  <c r="B282" i="2"/>
  <c r="C282" i="2" s="1"/>
  <c r="B290" i="2"/>
  <c r="I290" i="2"/>
  <c r="K291" i="2"/>
  <c r="B293" i="2"/>
  <c r="E293" i="2" s="1"/>
  <c r="H293" i="2"/>
  <c r="B294" i="2"/>
  <c r="C294" i="2" s="1"/>
  <c r="D294" i="2" s="1"/>
  <c r="B295" i="2"/>
  <c r="E295" i="2" s="1"/>
  <c r="B301" i="2"/>
  <c r="I301" i="2"/>
  <c r="K302" i="2"/>
  <c r="B304" i="2"/>
  <c r="C304" i="2" s="1"/>
  <c r="B312" i="2"/>
  <c r="I312" i="2"/>
  <c r="K313" i="2"/>
  <c r="B315" i="2"/>
  <c r="B323" i="2"/>
  <c r="I323" i="2"/>
  <c r="K324" i="2"/>
  <c r="B326" i="2"/>
  <c r="C326" i="2" s="1"/>
  <c r="B334" i="2"/>
  <c r="I334" i="2"/>
  <c r="K335" i="2"/>
  <c r="B337" i="2"/>
  <c r="E337" i="2" s="1"/>
  <c r="B345" i="2"/>
  <c r="I345" i="2"/>
  <c r="K346" i="2"/>
  <c r="B348" i="2"/>
  <c r="C348" i="2" s="1"/>
  <c r="D348" i="2" s="1"/>
  <c r="E348" i="2"/>
  <c r="H348" i="2" s="1"/>
  <c r="B356" i="2"/>
  <c r="I356" i="2"/>
  <c r="K357" i="2"/>
  <c r="B359" i="2"/>
  <c r="C359" i="2" s="1"/>
  <c r="D359" i="2"/>
  <c r="E359" i="2"/>
  <c r="F359" i="2" s="1"/>
  <c r="B367" i="2"/>
  <c r="I367" i="2"/>
  <c r="K368" i="2"/>
  <c r="B370" i="2"/>
  <c r="B378" i="2"/>
  <c r="I378" i="2"/>
  <c r="K379" i="2"/>
  <c r="B381" i="2"/>
  <c r="E381" i="2" s="1"/>
  <c r="C381" i="2"/>
  <c r="D381" i="2" s="1"/>
  <c r="B389" i="2"/>
  <c r="I389" i="2"/>
  <c r="K390" i="2"/>
  <c r="B392" i="2"/>
  <c r="C392" i="2" s="1"/>
  <c r="B393" i="2"/>
  <c r="E393" i="2" s="1"/>
  <c r="B400" i="2"/>
  <c r="I400" i="2"/>
  <c r="K401" i="2"/>
  <c r="B403" i="2"/>
  <c r="E403" i="2" s="1"/>
  <c r="B411" i="2"/>
  <c r="I411" i="2"/>
  <c r="K412" i="2"/>
  <c r="B414" i="2"/>
  <c r="C414" i="2" s="1"/>
  <c r="B422" i="2"/>
  <c r="I422" i="2"/>
  <c r="K423" i="2"/>
  <c r="B425" i="2"/>
  <c r="B433" i="2"/>
  <c r="I433" i="2"/>
  <c r="K434" i="2"/>
  <c r="B436" i="2"/>
  <c r="C436" i="2" s="1"/>
  <c r="B444" i="2"/>
  <c r="I444" i="2"/>
  <c r="K445" i="2"/>
  <c r="B447" i="2"/>
  <c r="E447" i="2" s="1"/>
  <c r="F447" i="2" s="1"/>
  <c r="C447" i="2"/>
  <c r="D447" i="2" s="1"/>
  <c r="B448" i="2"/>
  <c r="C448" i="2" s="1"/>
  <c r="B455" i="2"/>
  <c r="I455" i="2"/>
  <c r="K456" i="2"/>
  <c r="B458" i="2"/>
  <c r="C458" i="2" s="1"/>
  <c r="B466" i="2"/>
  <c r="I466" i="2"/>
  <c r="K467" i="2"/>
  <c r="B469" i="2"/>
  <c r="C469" i="2" s="1"/>
  <c r="D469" i="2" s="1"/>
  <c r="B477" i="2"/>
  <c r="I477" i="2"/>
  <c r="K478" i="2"/>
  <c r="B480" i="2"/>
  <c r="C480" i="2" s="1"/>
  <c r="B488" i="2"/>
  <c r="I488" i="2"/>
  <c r="K489" i="2"/>
  <c r="B491" i="2"/>
  <c r="C491" i="2" s="1"/>
  <c r="B499" i="2"/>
  <c r="I499" i="2"/>
  <c r="K500" i="2"/>
  <c r="B502" i="2"/>
  <c r="B510" i="2"/>
  <c r="I510" i="2"/>
  <c r="K511" i="2"/>
  <c r="B513" i="2"/>
  <c r="E513" i="2" s="1"/>
  <c r="B521" i="2"/>
  <c r="I521" i="2"/>
  <c r="K522" i="2"/>
  <c r="B524" i="2"/>
  <c r="E524" i="2" s="1"/>
  <c r="F524" i="2" s="1"/>
  <c r="B525" i="2"/>
  <c r="C525" i="2" s="1"/>
  <c r="B136" i="2"/>
  <c r="I136" i="2"/>
  <c r="K137" i="2"/>
  <c r="B139" i="2"/>
  <c r="B147" i="2"/>
  <c r="I147" i="2"/>
  <c r="K148" i="2"/>
  <c r="B150" i="2"/>
  <c r="C150" i="2" s="1"/>
  <c r="B158" i="2"/>
  <c r="I158" i="2"/>
  <c r="K159" i="2"/>
  <c r="B161" i="2"/>
  <c r="B169" i="2"/>
  <c r="I169" i="2"/>
  <c r="K170" i="2"/>
  <c r="B172" i="2"/>
  <c r="E172" i="2" s="1"/>
  <c r="B180" i="2"/>
  <c r="I180" i="2"/>
  <c r="K181" i="2"/>
  <c r="B183" i="2"/>
  <c r="B191" i="2"/>
  <c r="I191" i="2"/>
  <c r="K192" i="2"/>
  <c r="B194" i="2"/>
  <c r="C194" i="2" s="1"/>
  <c r="B195" i="2"/>
  <c r="E195" i="2" s="1"/>
  <c r="B202" i="2"/>
  <c r="I202" i="2"/>
  <c r="K203" i="2"/>
  <c r="B205" i="2"/>
  <c r="C205" i="2" s="1"/>
  <c r="D205" i="2" s="1"/>
  <c r="B213" i="2"/>
  <c r="I213" i="2"/>
  <c r="K214" i="2"/>
  <c r="B216" i="2"/>
  <c r="B224" i="2"/>
  <c r="I224" i="2"/>
  <c r="K225" i="2"/>
  <c r="B227" i="2"/>
  <c r="B228" i="2" s="1"/>
  <c r="B235" i="2"/>
  <c r="I235" i="2"/>
  <c r="K236" i="2"/>
  <c r="B238" i="2"/>
  <c r="C238" i="2" s="1"/>
  <c r="B246" i="2"/>
  <c r="I246" i="2"/>
  <c r="K247" i="2"/>
  <c r="B249" i="2"/>
  <c r="C249" i="2" s="1"/>
  <c r="B257" i="2"/>
  <c r="I257" i="2"/>
  <c r="K258" i="2"/>
  <c r="B260" i="2"/>
  <c r="B70" i="2"/>
  <c r="I70" i="2"/>
  <c r="K71" i="2"/>
  <c r="B73" i="2"/>
  <c r="B81" i="2"/>
  <c r="I81" i="2"/>
  <c r="K82" i="2"/>
  <c r="B84" i="2"/>
  <c r="C84" i="2" s="1"/>
  <c r="B92" i="2"/>
  <c r="I92" i="2"/>
  <c r="K93" i="2"/>
  <c r="B95" i="2"/>
  <c r="E95" i="2" s="1"/>
  <c r="B103" i="2"/>
  <c r="I103" i="2"/>
  <c r="K104" i="2"/>
  <c r="B106" i="2"/>
  <c r="B114" i="2"/>
  <c r="I114" i="2"/>
  <c r="K115" i="2"/>
  <c r="B117" i="2"/>
  <c r="B125" i="2"/>
  <c r="I125" i="2"/>
  <c r="K126" i="2"/>
  <c r="B128" i="2"/>
  <c r="C128" i="2" s="1"/>
  <c r="B37" i="2"/>
  <c r="I37" i="2"/>
  <c r="K38" i="2"/>
  <c r="B40" i="2"/>
  <c r="C40" i="2" s="1"/>
  <c r="B48" i="2"/>
  <c r="I48" i="2"/>
  <c r="K49" i="2"/>
  <c r="B51" i="2"/>
  <c r="B59" i="2"/>
  <c r="I59" i="2"/>
  <c r="K60" i="2"/>
  <c r="B62" i="2"/>
  <c r="B63" i="2" s="1"/>
  <c r="E63" i="2" s="1"/>
  <c r="F63" i="2" s="1"/>
  <c r="B26" i="2"/>
  <c r="I26" i="2"/>
  <c r="K27" i="2"/>
  <c r="B29" i="2"/>
  <c r="C29" i="2" s="1"/>
  <c r="B15" i="2"/>
  <c r="I15" i="2"/>
  <c r="K16" i="2"/>
  <c r="B18" i="2"/>
  <c r="C18" i="2" s="1"/>
  <c r="B7" i="2"/>
  <c r="B8" i="2" s="1"/>
  <c r="K5" i="2"/>
  <c r="I4" i="2"/>
  <c r="B4" i="2"/>
  <c r="A2" i="2"/>
  <c r="A1" i="2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H337" i="2" l="1"/>
  <c r="B96" i="2"/>
  <c r="B360" i="2"/>
  <c r="B305" i="2"/>
  <c r="C95" i="2"/>
  <c r="D95" i="2" s="1"/>
  <c r="E304" i="2"/>
  <c r="B206" i="2"/>
  <c r="B207" i="2" s="1"/>
  <c r="C524" i="2"/>
  <c r="D524" i="2" s="1"/>
  <c r="B338" i="2"/>
  <c r="B481" i="2"/>
  <c r="C481" i="2" s="1"/>
  <c r="B526" i="2"/>
  <c r="C526" i="2" s="1"/>
  <c r="D526" i="2" s="1"/>
  <c r="E480" i="2"/>
  <c r="F480" i="2" s="1"/>
  <c r="I480" i="2" s="1"/>
  <c r="B239" i="2"/>
  <c r="C239" i="2" s="1"/>
  <c r="E205" i="2"/>
  <c r="F205" i="2" s="1"/>
  <c r="B173" i="2"/>
  <c r="E525" i="2"/>
  <c r="F525" i="2" s="1"/>
  <c r="I525" i="2" s="1"/>
  <c r="B482" i="2"/>
  <c r="C482" i="2" s="1"/>
  <c r="D480" i="2"/>
  <c r="B449" i="2"/>
  <c r="I447" i="2"/>
  <c r="B415" i="2"/>
  <c r="E392" i="2"/>
  <c r="H392" i="2" s="1"/>
  <c r="B349" i="2"/>
  <c r="C337" i="2"/>
  <c r="D337" i="2" s="1"/>
  <c r="D304" i="2"/>
  <c r="E294" i="2"/>
  <c r="H294" i="2" s="1"/>
  <c r="E238" i="2"/>
  <c r="F238" i="2" s="1"/>
  <c r="C172" i="2"/>
  <c r="D172" i="2" s="1"/>
  <c r="E481" i="2"/>
  <c r="F481" i="2" s="1"/>
  <c r="I481" i="2" s="1"/>
  <c r="E448" i="2"/>
  <c r="F448" i="2" s="1"/>
  <c r="I448" i="2" s="1"/>
  <c r="E414" i="2"/>
  <c r="D392" i="2"/>
  <c r="C293" i="2"/>
  <c r="D293" i="2" s="1"/>
  <c r="B151" i="2"/>
  <c r="E151" i="2" s="1"/>
  <c r="B470" i="2"/>
  <c r="C470" i="2" s="1"/>
  <c r="D448" i="2"/>
  <c r="D414" i="2"/>
  <c r="B492" i="2"/>
  <c r="C492" i="2" s="1"/>
  <c r="E469" i="2"/>
  <c r="F469" i="2" s="1"/>
  <c r="E491" i="2"/>
  <c r="F491" i="2" s="1"/>
  <c r="I491" i="2" s="1"/>
  <c r="H480" i="2"/>
  <c r="H524" i="2"/>
  <c r="C513" i="2"/>
  <c r="C228" i="2"/>
  <c r="E228" i="2"/>
  <c r="F228" i="2" s="1"/>
  <c r="B229" i="2"/>
  <c r="C229" i="2" s="1"/>
  <c r="C161" i="2"/>
  <c r="D161" i="2" s="1"/>
  <c r="B162" i="2"/>
  <c r="E161" i="2"/>
  <c r="I524" i="2"/>
  <c r="C502" i="2"/>
  <c r="D502" i="2" s="1"/>
  <c r="E502" i="2"/>
  <c r="B503" i="2"/>
  <c r="D470" i="2"/>
  <c r="C216" i="2"/>
  <c r="D216" i="2" s="1"/>
  <c r="E216" i="2"/>
  <c r="C206" i="2"/>
  <c r="D206" i="2" s="1"/>
  <c r="E206" i="2"/>
  <c r="C106" i="2"/>
  <c r="D106" i="2" s="1"/>
  <c r="E106" i="2"/>
  <c r="H106" i="2" s="1"/>
  <c r="B107" i="2"/>
  <c r="D513" i="2"/>
  <c r="E260" i="2"/>
  <c r="H260" i="2" s="1"/>
  <c r="C260" i="2"/>
  <c r="D260" i="2" s="1"/>
  <c r="E227" i="2"/>
  <c r="F227" i="2" s="1"/>
  <c r="B217" i="2"/>
  <c r="C217" i="2" s="1"/>
  <c r="D217" i="2" s="1"/>
  <c r="H513" i="2"/>
  <c r="F513" i="2"/>
  <c r="I513" i="2" s="1"/>
  <c r="C483" i="2"/>
  <c r="C415" i="2"/>
  <c r="E370" i="2"/>
  <c r="B371" i="2"/>
  <c r="E360" i="2"/>
  <c r="H360" i="2" s="1"/>
  <c r="B361" i="2"/>
  <c r="B362" i="2" s="1"/>
  <c r="C305" i="2"/>
  <c r="D305" i="2" s="1"/>
  <c r="E305" i="2"/>
  <c r="H305" i="2" s="1"/>
  <c r="B306" i="2"/>
  <c r="B307" i="2" s="1"/>
  <c r="C271" i="2"/>
  <c r="D271" i="2" s="1"/>
  <c r="E271" i="2"/>
  <c r="H271" i="2" s="1"/>
  <c r="B272" i="2"/>
  <c r="D128" i="2"/>
  <c r="D194" i="2"/>
  <c r="E150" i="2"/>
  <c r="H150" i="2" s="1"/>
  <c r="D525" i="2"/>
  <c r="G524" i="2"/>
  <c r="E492" i="2"/>
  <c r="D491" i="2"/>
  <c r="H481" i="2"/>
  <c r="D481" i="2"/>
  <c r="B459" i="2"/>
  <c r="E458" i="2"/>
  <c r="H448" i="2"/>
  <c r="H447" i="2"/>
  <c r="F381" i="2"/>
  <c r="I381" i="2" s="1"/>
  <c r="I359" i="2"/>
  <c r="F294" i="2"/>
  <c r="I294" i="2" s="1"/>
  <c r="C425" i="2"/>
  <c r="D425" i="2" s="1"/>
  <c r="F414" i="2"/>
  <c r="G414" i="2" s="1"/>
  <c r="C315" i="2"/>
  <c r="D315" i="2" s="1"/>
  <c r="E315" i="2"/>
  <c r="H315" i="2" s="1"/>
  <c r="B316" i="2"/>
  <c r="C195" i="2"/>
  <c r="D195" i="2" s="1"/>
  <c r="B514" i="2"/>
  <c r="G491" i="2"/>
  <c r="D458" i="2"/>
  <c r="B450" i="2"/>
  <c r="G447" i="2"/>
  <c r="J447" i="2" s="1"/>
  <c r="H381" i="2"/>
  <c r="G359" i="2"/>
  <c r="H359" i="2"/>
  <c r="G448" i="2"/>
  <c r="D436" i="2"/>
  <c r="H436" i="2"/>
  <c r="E436" i="2"/>
  <c r="B437" i="2"/>
  <c r="B426" i="2"/>
  <c r="E425" i="2"/>
  <c r="H425" i="2" s="1"/>
  <c r="E415" i="2"/>
  <c r="H415" i="2" s="1"/>
  <c r="H414" i="2"/>
  <c r="F403" i="2"/>
  <c r="F393" i="2"/>
  <c r="G393" i="2" s="1"/>
  <c r="C370" i="2"/>
  <c r="D370" i="2" s="1"/>
  <c r="C360" i="2"/>
  <c r="F295" i="2"/>
  <c r="G295" i="2" s="1"/>
  <c r="B404" i="2"/>
  <c r="B394" i="2"/>
  <c r="F304" i="2"/>
  <c r="G304" i="2" s="1"/>
  <c r="J304" i="2" s="1"/>
  <c r="H304" i="2"/>
  <c r="C295" i="2"/>
  <c r="D295" i="2" s="1"/>
  <c r="H295" i="2"/>
  <c r="C403" i="2"/>
  <c r="D403" i="2" s="1"/>
  <c r="H403" i="2"/>
  <c r="C393" i="2"/>
  <c r="D393" i="2" s="1"/>
  <c r="H393" i="2"/>
  <c r="B395" i="2"/>
  <c r="F392" i="2"/>
  <c r="B296" i="2"/>
  <c r="C296" i="2"/>
  <c r="F337" i="2"/>
  <c r="I337" i="2" s="1"/>
  <c r="F293" i="2"/>
  <c r="I293" i="2" s="1"/>
  <c r="E296" i="2"/>
  <c r="B382" i="2"/>
  <c r="C349" i="2"/>
  <c r="F348" i="2"/>
  <c r="G348" i="2" s="1"/>
  <c r="D326" i="2"/>
  <c r="E326" i="2"/>
  <c r="B327" i="2"/>
  <c r="D282" i="2"/>
  <c r="E282" i="2"/>
  <c r="H282" i="2" s="1"/>
  <c r="B283" i="2"/>
  <c r="E117" i="2"/>
  <c r="B118" i="2"/>
  <c r="E118" i="2" s="1"/>
  <c r="H118" i="2" s="1"/>
  <c r="F260" i="2"/>
  <c r="C51" i="2"/>
  <c r="E51" i="2"/>
  <c r="F51" i="2" s="1"/>
  <c r="B52" i="2"/>
  <c r="E52" i="2" s="1"/>
  <c r="C96" i="2"/>
  <c r="D96" i="2" s="1"/>
  <c r="E96" i="2"/>
  <c r="H96" i="2" s="1"/>
  <c r="I238" i="2"/>
  <c r="F95" i="2"/>
  <c r="G95" i="2" s="1"/>
  <c r="J95" i="2" s="1"/>
  <c r="H95" i="2"/>
  <c r="B97" i="2"/>
  <c r="E97" i="2" s="1"/>
  <c r="F97" i="2" s="1"/>
  <c r="G97" i="2" s="1"/>
  <c r="F216" i="2"/>
  <c r="H216" i="2"/>
  <c r="F195" i="2"/>
  <c r="G195" i="2" s="1"/>
  <c r="F172" i="2"/>
  <c r="H172" i="2"/>
  <c r="C139" i="2"/>
  <c r="D139" i="2" s="1"/>
  <c r="E139" i="2"/>
  <c r="B140" i="2"/>
  <c r="B250" i="2"/>
  <c r="E249" i="2"/>
  <c r="B240" i="2"/>
  <c r="B241" i="2" s="1"/>
  <c r="E239" i="2"/>
  <c r="H239" i="2" s="1"/>
  <c r="H238" i="2"/>
  <c r="D238" i="2"/>
  <c r="B230" i="2"/>
  <c r="E229" i="2"/>
  <c r="E230" i="2" s="1"/>
  <c r="D228" i="2"/>
  <c r="H195" i="2"/>
  <c r="F151" i="2"/>
  <c r="G151" i="2" s="1"/>
  <c r="D150" i="2"/>
  <c r="C207" i="2"/>
  <c r="D207" i="2"/>
  <c r="E207" i="2"/>
  <c r="H207" i="2" s="1"/>
  <c r="B208" i="2"/>
  <c r="B261" i="2"/>
  <c r="D249" i="2"/>
  <c r="D239" i="2"/>
  <c r="G238" i="2"/>
  <c r="D229" i="2"/>
  <c r="C227" i="2"/>
  <c r="D227" i="2" s="1"/>
  <c r="E217" i="2"/>
  <c r="F206" i="2"/>
  <c r="H206" i="2"/>
  <c r="I205" i="2"/>
  <c r="C183" i="2"/>
  <c r="D183" i="2" s="1"/>
  <c r="E183" i="2"/>
  <c r="H183" i="2" s="1"/>
  <c r="B184" i="2"/>
  <c r="C173" i="2"/>
  <c r="D173" i="2" s="1"/>
  <c r="E173" i="2"/>
  <c r="B174" i="2"/>
  <c r="H151" i="2"/>
  <c r="C151" i="2"/>
  <c r="E194" i="2"/>
  <c r="B196" i="2"/>
  <c r="B152" i="2"/>
  <c r="E128" i="2"/>
  <c r="B129" i="2"/>
  <c r="D84" i="2"/>
  <c r="B119" i="2"/>
  <c r="B120" i="2" s="1"/>
  <c r="C73" i="2"/>
  <c r="E73" i="2"/>
  <c r="H73" i="2" s="1"/>
  <c r="B74" i="2"/>
  <c r="C63" i="2"/>
  <c r="D63" i="2" s="1"/>
  <c r="B64" i="2"/>
  <c r="C64" i="2" s="1"/>
  <c r="C117" i="2"/>
  <c r="D117" i="2" s="1"/>
  <c r="H117" i="2"/>
  <c r="C107" i="2"/>
  <c r="C62" i="2"/>
  <c r="D62" i="2" s="1"/>
  <c r="E62" i="2"/>
  <c r="F117" i="2"/>
  <c r="D51" i="2"/>
  <c r="B85" i="2"/>
  <c r="E84" i="2"/>
  <c r="H84" i="2" s="1"/>
  <c r="F52" i="2"/>
  <c r="G52" i="2" s="1"/>
  <c r="H63" i="2"/>
  <c r="B41" i="2"/>
  <c r="E40" i="2"/>
  <c r="H40" i="2" s="1"/>
  <c r="G63" i="2"/>
  <c r="D40" i="2"/>
  <c r="B53" i="2"/>
  <c r="D18" i="2"/>
  <c r="B30" i="2"/>
  <c r="E29" i="2"/>
  <c r="H29" i="2" s="1"/>
  <c r="D29" i="2"/>
  <c r="B19" i="2"/>
  <c r="E18" i="2"/>
  <c r="H18" i="2" s="1"/>
  <c r="B9" i="2"/>
  <c r="E8" i="2"/>
  <c r="H8" i="2" s="1"/>
  <c r="C8" i="2"/>
  <c r="C7" i="2"/>
  <c r="D7" i="2" s="1"/>
  <c r="B10" i="2"/>
  <c r="E7" i="2"/>
  <c r="H208" i="2" l="1"/>
  <c r="G481" i="2"/>
  <c r="J481" i="2" s="1"/>
  <c r="H205" i="2"/>
  <c r="I228" i="2"/>
  <c r="G206" i="2"/>
  <c r="J206" i="2" s="1"/>
  <c r="B98" i="2"/>
  <c r="I51" i="2"/>
  <c r="D415" i="2"/>
  <c r="C338" i="2"/>
  <c r="D338" i="2" s="1"/>
  <c r="E338" i="2"/>
  <c r="B339" i="2"/>
  <c r="B527" i="2"/>
  <c r="E526" i="2"/>
  <c r="F526" i="2" s="1"/>
  <c r="G526" i="2" s="1"/>
  <c r="J526" i="2" s="1"/>
  <c r="B483" i="2"/>
  <c r="J448" i="2"/>
  <c r="D492" i="2"/>
  <c r="G480" i="2"/>
  <c r="J480" i="2" s="1"/>
  <c r="K480" i="2" s="1"/>
  <c r="L480" i="2" s="1"/>
  <c r="H525" i="2"/>
  <c r="E208" i="2"/>
  <c r="H469" i="2"/>
  <c r="C118" i="2"/>
  <c r="D118" i="2" s="1"/>
  <c r="I95" i="2"/>
  <c r="C97" i="2"/>
  <c r="D97" i="2" s="1"/>
  <c r="D98" i="2" s="1"/>
  <c r="H229" i="2"/>
  <c r="G227" i="2"/>
  <c r="G205" i="2"/>
  <c r="J205" i="2" s="1"/>
  <c r="G293" i="2"/>
  <c r="J293" i="2" s="1"/>
  <c r="G337" i="2"/>
  <c r="H296" i="2"/>
  <c r="B417" i="2"/>
  <c r="B416" i="2"/>
  <c r="D482" i="2"/>
  <c r="D483" i="2" s="1"/>
  <c r="H492" i="2"/>
  <c r="E482" i="2"/>
  <c r="F482" i="2" s="1"/>
  <c r="B493" i="2"/>
  <c r="B494" i="2" s="1"/>
  <c r="B471" i="2"/>
  <c r="B472" i="2" s="1"/>
  <c r="B350" i="2"/>
  <c r="E349" i="2"/>
  <c r="E449" i="2"/>
  <c r="C449" i="2"/>
  <c r="H217" i="2"/>
  <c r="B218" i="2"/>
  <c r="B219" i="2" s="1"/>
  <c r="I295" i="2"/>
  <c r="I296" i="2" s="1"/>
  <c r="H227" i="2"/>
  <c r="E470" i="2"/>
  <c r="F470" i="2" s="1"/>
  <c r="I470" i="2" s="1"/>
  <c r="H491" i="2"/>
  <c r="C471" i="2"/>
  <c r="I469" i="2"/>
  <c r="G469" i="2"/>
  <c r="J414" i="2"/>
  <c r="K293" i="2"/>
  <c r="J348" i="2"/>
  <c r="C52" i="2"/>
  <c r="J195" i="2"/>
  <c r="C382" i="2"/>
  <c r="D382" i="2" s="1"/>
  <c r="B383" i="2"/>
  <c r="B384" i="2" s="1"/>
  <c r="E382" i="2"/>
  <c r="I392" i="2"/>
  <c r="J295" i="2"/>
  <c r="H228" i="2"/>
  <c r="F326" i="2"/>
  <c r="I304" i="2"/>
  <c r="F415" i="2"/>
  <c r="G415" i="2" s="1"/>
  <c r="E437" i="2"/>
  <c r="H437" i="2" s="1"/>
  <c r="B438" i="2"/>
  <c r="C437" i="2"/>
  <c r="D437" i="2" s="1"/>
  <c r="B439" i="2"/>
  <c r="E316" i="2"/>
  <c r="B317" i="2"/>
  <c r="B318" i="2" s="1"/>
  <c r="C316" i="2"/>
  <c r="F458" i="2"/>
  <c r="E272" i="2"/>
  <c r="B273" i="2"/>
  <c r="B274" i="2" s="1"/>
  <c r="C272" i="2"/>
  <c r="J337" i="2"/>
  <c r="F370" i="2"/>
  <c r="G370" i="2" s="1"/>
  <c r="D527" i="2"/>
  <c r="J469" i="2"/>
  <c r="H52" i="2"/>
  <c r="F282" i="2"/>
  <c r="G282" i="2" s="1"/>
  <c r="F296" i="2"/>
  <c r="I393" i="2"/>
  <c r="G51" i="2"/>
  <c r="F106" i="2"/>
  <c r="H97" i="2"/>
  <c r="H98" i="2" s="1"/>
  <c r="F150" i="2"/>
  <c r="G150" i="2" s="1"/>
  <c r="I195" i="2"/>
  <c r="I206" i="2"/>
  <c r="G228" i="2"/>
  <c r="J228" i="2" s="1"/>
  <c r="K228" i="2" s="1"/>
  <c r="L228" i="2" s="1"/>
  <c r="I260" i="2"/>
  <c r="G117" i="2"/>
  <c r="H326" i="2"/>
  <c r="D349" i="2"/>
  <c r="G392" i="2"/>
  <c r="D296" i="2"/>
  <c r="E394" i="2"/>
  <c r="C394" i="2"/>
  <c r="C395" i="2" s="1"/>
  <c r="E416" i="2"/>
  <c r="E417" i="2" s="1"/>
  <c r="C416" i="2"/>
  <c r="C417" i="2" s="1"/>
  <c r="G436" i="2"/>
  <c r="J436" i="2" s="1"/>
  <c r="F436" i="2"/>
  <c r="H458" i="2"/>
  <c r="E514" i="2"/>
  <c r="B515" i="2"/>
  <c r="C514" i="2"/>
  <c r="D514" i="2" s="1"/>
  <c r="H514" i="2"/>
  <c r="B516" i="2"/>
  <c r="F315" i="2"/>
  <c r="G294" i="2"/>
  <c r="J294" i="2" s="1"/>
  <c r="J296" i="2" s="1"/>
  <c r="E459" i="2"/>
  <c r="B460" i="2"/>
  <c r="C459" i="2"/>
  <c r="F492" i="2"/>
  <c r="F271" i="2"/>
  <c r="H370" i="2"/>
  <c r="G513" i="2"/>
  <c r="J513" i="2" s="1"/>
  <c r="B108" i="2"/>
  <c r="E107" i="2"/>
  <c r="E503" i="2"/>
  <c r="B504" i="2"/>
  <c r="B505" i="2" s="1"/>
  <c r="C503" i="2"/>
  <c r="G525" i="2"/>
  <c r="J525" i="2" s="1"/>
  <c r="C162" i="2"/>
  <c r="E162" i="2"/>
  <c r="B163" i="2"/>
  <c r="K304" i="2"/>
  <c r="L304" i="2" s="1"/>
  <c r="E404" i="2"/>
  <c r="H404" i="2" s="1"/>
  <c r="B405" i="2"/>
  <c r="C404" i="2"/>
  <c r="F425" i="2"/>
  <c r="I425" i="2" s="1"/>
  <c r="I414" i="2"/>
  <c r="E493" i="2"/>
  <c r="E306" i="2"/>
  <c r="H306" i="2" s="1"/>
  <c r="H307" i="2" s="1"/>
  <c r="C306" i="2"/>
  <c r="D306" i="2" s="1"/>
  <c r="E361" i="2"/>
  <c r="H361" i="2" s="1"/>
  <c r="H362" i="2" s="1"/>
  <c r="C361" i="2"/>
  <c r="C362" i="2" s="1"/>
  <c r="D360" i="2"/>
  <c r="G403" i="2"/>
  <c r="C527" i="2"/>
  <c r="F502" i="2"/>
  <c r="E283" i="2"/>
  <c r="H283" i="2" s="1"/>
  <c r="B284" i="2"/>
  <c r="B285" i="2" s="1"/>
  <c r="C283" i="2"/>
  <c r="D283" i="2" s="1"/>
  <c r="I348" i="2"/>
  <c r="J393" i="2"/>
  <c r="J359" i="2"/>
  <c r="E327" i="2"/>
  <c r="H327" i="2" s="1"/>
  <c r="B328" i="2"/>
  <c r="C327" i="2"/>
  <c r="D327" i="2" s="1"/>
  <c r="I403" i="2"/>
  <c r="I370" i="2"/>
  <c r="E426" i="2"/>
  <c r="B427" i="2"/>
  <c r="C426" i="2"/>
  <c r="K447" i="2"/>
  <c r="L447" i="2" s="1"/>
  <c r="G381" i="2"/>
  <c r="J491" i="2"/>
  <c r="F305" i="2"/>
  <c r="G305" i="2" s="1"/>
  <c r="F360" i="2"/>
  <c r="I360" i="2" s="1"/>
  <c r="E371" i="2"/>
  <c r="B372" i="2"/>
  <c r="C371" i="2"/>
  <c r="D371" i="2" s="1"/>
  <c r="H371" i="2"/>
  <c r="J524" i="2"/>
  <c r="H502" i="2"/>
  <c r="F161" i="2"/>
  <c r="G161" i="2" s="1"/>
  <c r="H161" i="2"/>
  <c r="K448" i="2"/>
  <c r="L448" i="2" s="1"/>
  <c r="K195" i="2"/>
  <c r="L195" i="2" s="1"/>
  <c r="E174" i="2"/>
  <c r="H174" i="2" s="1"/>
  <c r="C174" i="2"/>
  <c r="D174" i="2" s="1"/>
  <c r="D230" i="2"/>
  <c r="J227" i="2"/>
  <c r="F139" i="2"/>
  <c r="I139" i="2" s="1"/>
  <c r="F194" i="2"/>
  <c r="G194" i="2" s="1"/>
  <c r="F173" i="2"/>
  <c r="I173" i="2" s="1"/>
  <c r="C230" i="2"/>
  <c r="I227" i="2"/>
  <c r="E261" i="2"/>
  <c r="H261" i="2" s="1"/>
  <c r="B262" i="2"/>
  <c r="B263" i="2" s="1"/>
  <c r="C261" i="2"/>
  <c r="C208" i="2"/>
  <c r="K205" i="2"/>
  <c r="J238" i="2"/>
  <c r="F249" i="2"/>
  <c r="G249" i="2" s="1"/>
  <c r="H139" i="2"/>
  <c r="I172" i="2"/>
  <c r="I216" i="2"/>
  <c r="G260" i="2"/>
  <c r="D240" i="2"/>
  <c r="E240" i="2"/>
  <c r="H240" i="2" s="1"/>
  <c r="H241" i="2" s="1"/>
  <c r="C240" i="2"/>
  <c r="I63" i="2"/>
  <c r="E98" i="2"/>
  <c r="H51" i="2"/>
  <c r="C152" i="2"/>
  <c r="D152" i="2"/>
  <c r="B153" i="2"/>
  <c r="E152" i="2"/>
  <c r="H152" i="2" s="1"/>
  <c r="H153" i="2" s="1"/>
  <c r="B175" i="2"/>
  <c r="E184" i="2"/>
  <c r="H184" i="2" s="1"/>
  <c r="B185" i="2"/>
  <c r="C184" i="2"/>
  <c r="D184" i="2" s="1"/>
  <c r="E218" i="2"/>
  <c r="C218" i="2"/>
  <c r="D218" i="2" s="1"/>
  <c r="F207" i="2"/>
  <c r="F208" i="2" s="1"/>
  <c r="D208" i="2"/>
  <c r="H230" i="2"/>
  <c r="E250" i="2"/>
  <c r="H250" i="2" s="1"/>
  <c r="B251" i="2"/>
  <c r="C250" i="2"/>
  <c r="C196" i="2"/>
  <c r="D196" i="2" s="1"/>
  <c r="E196" i="2"/>
  <c r="E197" i="2" s="1"/>
  <c r="B197" i="2"/>
  <c r="K206" i="2"/>
  <c r="L206" i="2" s="1"/>
  <c r="C65" i="2"/>
  <c r="F96" i="2"/>
  <c r="I96" i="2" s="1"/>
  <c r="H194" i="2"/>
  <c r="I151" i="2"/>
  <c r="D151" i="2"/>
  <c r="J151" i="2" s="1"/>
  <c r="H173" i="2"/>
  <c r="F183" i="2"/>
  <c r="F217" i="2"/>
  <c r="I217" i="2" s="1"/>
  <c r="H249" i="2"/>
  <c r="C153" i="2"/>
  <c r="F229" i="2"/>
  <c r="F239" i="2"/>
  <c r="G239" i="2" s="1"/>
  <c r="J239" i="2" s="1"/>
  <c r="E140" i="2"/>
  <c r="H140" i="2" s="1"/>
  <c r="B141" i="2"/>
  <c r="B142" i="2" s="1"/>
  <c r="C140" i="2"/>
  <c r="G172" i="2"/>
  <c r="G216" i="2"/>
  <c r="J117" i="2"/>
  <c r="J97" i="2"/>
  <c r="E129" i="2"/>
  <c r="H129" i="2" s="1"/>
  <c r="C129" i="2"/>
  <c r="D129" i="2" s="1"/>
  <c r="B130" i="2"/>
  <c r="B131" i="2" s="1"/>
  <c r="K95" i="2"/>
  <c r="L95" i="2" s="1"/>
  <c r="F62" i="2"/>
  <c r="I62" i="2" s="1"/>
  <c r="H62" i="2"/>
  <c r="I106" i="2"/>
  <c r="D64" i="2"/>
  <c r="D65" i="2" s="1"/>
  <c r="E64" i="2"/>
  <c r="H64" i="2" s="1"/>
  <c r="E85" i="2"/>
  <c r="H85" i="2" s="1"/>
  <c r="B86" i="2"/>
  <c r="C85" i="2"/>
  <c r="D73" i="2"/>
  <c r="E119" i="2"/>
  <c r="H119" i="2" s="1"/>
  <c r="H120" i="2" s="1"/>
  <c r="C119" i="2"/>
  <c r="C120" i="2" s="1"/>
  <c r="F128" i="2"/>
  <c r="H128" i="2"/>
  <c r="I117" i="2"/>
  <c r="F73" i="2"/>
  <c r="G73" i="2" s="1"/>
  <c r="F84" i="2"/>
  <c r="G84" i="2" s="1"/>
  <c r="J84" i="2" s="1"/>
  <c r="B65" i="2"/>
  <c r="G106" i="2"/>
  <c r="D107" i="2"/>
  <c r="E74" i="2"/>
  <c r="B75" i="2"/>
  <c r="C74" i="2"/>
  <c r="D74" i="2" s="1"/>
  <c r="F118" i="2"/>
  <c r="I118" i="2" s="1"/>
  <c r="I97" i="2"/>
  <c r="I52" i="2"/>
  <c r="D52" i="2"/>
  <c r="C41" i="2"/>
  <c r="D41" i="2" s="1"/>
  <c r="E41" i="2"/>
  <c r="H41" i="2" s="1"/>
  <c r="B42" i="2"/>
  <c r="B43" i="2" s="1"/>
  <c r="E53" i="2"/>
  <c r="H53" i="2" s="1"/>
  <c r="B54" i="2"/>
  <c r="C53" i="2"/>
  <c r="D53" i="2" s="1"/>
  <c r="F40" i="2"/>
  <c r="G40" i="2" s="1"/>
  <c r="J63" i="2"/>
  <c r="J51" i="2"/>
  <c r="E30" i="2"/>
  <c r="B31" i="2"/>
  <c r="C30" i="2"/>
  <c r="F29" i="2"/>
  <c r="E19" i="2"/>
  <c r="B20" i="2"/>
  <c r="C19" i="2"/>
  <c r="F18" i="2"/>
  <c r="G18" i="2" s="1"/>
  <c r="F8" i="2"/>
  <c r="G8" i="2" s="1"/>
  <c r="F7" i="2"/>
  <c r="I7" i="2" s="1"/>
  <c r="H7" i="2"/>
  <c r="D8" i="2"/>
  <c r="C9" i="2"/>
  <c r="D9" i="2" s="1"/>
  <c r="E9" i="2"/>
  <c r="I207" i="2" l="1"/>
  <c r="I208" i="2" s="1"/>
  <c r="D416" i="2"/>
  <c r="C493" i="2"/>
  <c r="D493" i="2" s="1"/>
  <c r="D494" i="2" s="1"/>
  <c r="L293" i="2"/>
  <c r="B340" i="2"/>
  <c r="C339" i="2"/>
  <c r="E339" i="2"/>
  <c r="I305" i="2"/>
  <c r="L205" i="2"/>
  <c r="F338" i="2"/>
  <c r="H338" i="2"/>
  <c r="H526" i="2"/>
  <c r="H527" i="2" s="1"/>
  <c r="E527" i="2"/>
  <c r="K481" i="2"/>
  <c r="L481" i="2" s="1"/>
  <c r="G470" i="2"/>
  <c r="J470" i="2" s="1"/>
  <c r="H470" i="2"/>
  <c r="F527" i="2"/>
  <c r="I150" i="2"/>
  <c r="E65" i="2"/>
  <c r="G96" i="2"/>
  <c r="H175" i="2"/>
  <c r="I526" i="2"/>
  <c r="I527" i="2" s="1"/>
  <c r="I415" i="2"/>
  <c r="D394" i="2"/>
  <c r="D395" i="2" s="1"/>
  <c r="C98" i="2"/>
  <c r="E471" i="2"/>
  <c r="E472" i="2" s="1"/>
  <c r="C350" i="2"/>
  <c r="C351" i="2" s="1"/>
  <c r="B351" i="2"/>
  <c r="E350" i="2"/>
  <c r="E483" i="2"/>
  <c r="H482" i="2"/>
  <c r="H483" i="2" s="1"/>
  <c r="D449" i="2"/>
  <c r="D450" i="2" s="1"/>
  <c r="C450" i="2"/>
  <c r="F449" i="2"/>
  <c r="I449" i="2" s="1"/>
  <c r="I450" i="2" s="1"/>
  <c r="H449" i="2"/>
  <c r="H450" i="2" s="1"/>
  <c r="E450" i="2"/>
  <c r="F349" i="2"/>
  <c r="I349" i="2" s="1"/>
  <c r="H349" i="2"/>
  <c r="C472" i="2"/>
  <c r="D471" i="2"/>
  <c r="H471" i="2"/>
  <c r="G527" i="2"/>
  <c r="K526" i="2"/>
  <c r="L526" i="2" s="1"/>
  <c r="K436" i="2"/>
  <c r="J282" i="2"/>
  <c r="J370" i="2"/>
  <c r="D307" i="2"/>
  <c r="C372" i="2"/>
  <c r="D372" i="2" s="1"/>
  <c r="H372" i="2"/>
  <c r="H373" i="2" s="1"/>
  <c r="E372" i="2"/>
  <c r="K513" i="2"/>
  <c r="L513" i="2" s="1"/>
  <c r="H65" i="2"/>
  <c r="C175" i="2"/>
  <c r="D153" i="2"/>
  <c r="F371" i="2"/>
  <c r="G371" i="2" s="1"/>
  <c r="J371" i="2" s="1"/>
  <c r="E427" i="2"/>
  <c r="H427" i="2" s="1"/>
  <c r="C427" i="2"/>
  <c r="D427" i="2" s="1"/>
  <c r="C328" i="2"/>
  <c r="D328" i="2" s="1"/>
  <c r="E328" i="2"/>
  <c r="E329" i="2" s="1"/>
  <c r="H328" i="2"/>
  <c r="H329" i="2" s="1"/>
  <c r="E362" i="2"/>
  <c r="J381" i="2"/>
  <c r="F426" i="2"/>
  <c r="I426" i="2" s="1"/>
  <c r="F327" i="2"/>
  <c r="I327" i="2" s="1"/>
  <c r="G327" i="2"/>
  <c r="J327" i="2" s="1"/>
  <c r="I161" i="2"/>
  <c r="F493" i="2"/>
  <c r="G493" i="2" s="1"/>
  <c r="J493" i="2" s="1"/>
  <c r="E494" i="2"/>
  <c r="E405" i="2"/>
  <c r="E406" i="2" s="1"/>
  <c r="C405" i="2"/>
  <c r="D405" i="2" s="1"/>
  <c r="B406" i="2"/>
  <c r="G296" i="2"/>
  <c r="F503" i="2"/>
  <c r="G503" i="2" s="1"/>
  <c r="F107" i="2"/>
  <c r="H107" i="2"/>
  <c r="I492" i="2"/>
  <c r="D459" i="2"/>
  <c r="F416" i="2"/>
  <c r="F417" i="2" s="1"/>
  <c r="G416" i="2"/>
  <c r="G417" i="2" s="1"/>
  <c r="F394" i="2"/>
  <c r="F395" i="2" s="1"/>
  <c r="E395" i="2"/>
  <c r="J415" i="2"/>
  <c r="K337" i="2"/>
  <c r="L337" i="2" s="1"/>
  <c r="F272" i="2"/>
  <c r="G272" i="2" s="1"/>
  <c r="D316" i="2"/>
  <c r="F437" i="2"/>
  <c r="G437" i="2" s="1"/>
  <c r="J161" i="2"/>
  <c r="D426" i="2"/>
  <c r="F459" i="2"/>
  <c r="I459" i="2" s="1"/>
  <c r="H196" i="2"/>
  <c r="H197" i="2" s="1"/>
  <c r="C307" i="2"/>
  <c r="H54" i="2"/>
  <c r="G207" i="2"/>
  <c r="J207" i="2" s="1"/>
  <c r="K207" i="2" s="1"/>
  <c r="G173" i="2"/>
  <c r="J173" i="2" s="1"/>
  <c r="K173" i="2" s="1"/>
  <c r="G360" i="2"/>
  <c r="J360" i="2" s="1"/>
  <c r="H426" i="2"/>
  <c r="B329" i="2"/>
  <c r="K359" i="2"/>
  <c r="L359" i="2" s="1"/>
  <c r="I502" i="2"/>
  <c r="G502" i="2"/>
  <c r="D361" i="2"/>
  <c r="J305" i="2"/>
  <c r="H493" i="2"/>
  <c r="H494" i="2" s="1"/>
  <c r="F404" i="2"/>
  <c r="I404" i="2" s="1"/>
  <c r="E163" i="2"/>
  <c r="E164" i="2" s="1"/>
  <c r="C163" i="2"/>
  <c r="B164" i="2"/>
  <c r="H503" i="2"/>
  <c r="C108" i="2"/>
  <c r="C109" i="2" s="1"/>
  <c r="E108" i="2"/>
  <c r="B109" i="2"/>
  <c r="G492" i="2"/>
  <c r="E460" i="2"/>
  <c r="H460" i="2" s="1"/>
  <c r="C460" i="2"/>
  <c r="C461" i="2" s="1"/>
  <c r="B461" i="2"/>
  <c r="I315" i="2"/>
  <c r="G315" i="2"/>
  <c r="I436" i="2"/>
  <c r="H416" i="2"/>
  <c r="H417" i="2" s="1"/>
  <c r="H394" i="2"/>
  <c r="H395" i="2" s="1"/>
  <c r="J392" i="2"/>
  <c r="H272" i="2"/>
  <c r="E317" i="2"/>
  <c r="E318" i="2" s="1"/>
  <c r="C317" i="2"/>
  <c r="D317" i="2" s="1"/>
  <c r="I437" i="2"/>
  <c r="C439" i="2"/>
  <c r="F382" i="2"/>
  <c r="G382" i="2"/>
  <c r="H382" i="2"/>
  <c r="J403" i="2"/>
  <c r="F162" i="2"/>
  <c r="G162" i="2" s="1"/>
  <c r="H162" i="2"/>
  <c r="D503" i="2"/>
  <c r="F483" i="2"/>
  <c r="I482" i="2"/>
  <c r="I483" i="2" s="1"/>
  <c r="C515" i="2"/>
  <c r="C516" i="2" s="1"/>
  <c r="E515" i="2"/>
  <c r="E516" i="2" s="1"/>
  <c r="K470" i="2"/>
  <c r="L470" i="2"/>
  <c r="I272" i="2"/>
  <c r="D272" i="2"/>
  <c r="I458" i="2"/>
  <c r="F316" i="2"/>
  <c r="G316" i="2" s="1"/>
  <c r="I326" i="2"/>
  <c r="K295" i="2"/>
  <c r="L295" i="2"/>
  <c r="J382" i="2"/>
  <c r="B428" i="2"/>
  <c r="C284" i="2"/>
  <c r="D284" i="2"/>
  <c r="D285" i="2" s="1"/>
  <c r="E284" i="2"/>
  <c r="H284" i="2" s="1"/>
  <c r="H285" i="2" s="1"/>
  <c r="K524" i="2"/>
  <c r="L524" i="2" s="1"/>
  <c r="J527" i="2"/>
  <c r="K491" i="2"/>
  <c r="L491" i="2" s="1"/>
  <c r="K393" i="2"/>
  <c r="L393" i="2" s="1"/>
  <c r="C285" i="2"/>
  <c r="F283" i="2"/>
  <c r="D362" i="2"/>
  <c r="F361" i="2"/>
  <c r="F362" i="2" s="1"/>
  <c r="F306" i="2"/>
  <c r="I306" i="2" s="1"/>
  <c r="I307" i="2" s="1"/>
  <c r="E307" i="2"/>
  <c r="C494" i="2"/>
  <c r="G425" i="2"/>
  <c r="D404" i="2"/>
  <c r="D162" i="2"/>
  <c r="E504" i="2"/>
  <c r="C504" i="2"/>
  <c r="D504" i="2" s="1"/>
  <c r="I271" i="2"/>
  <c r="G271" i="2"/>
  <c r="G482" i="2"/>
  <c r="H459" i="2"/>
  <c r="K294" i="2"/>
  <c r="K296" i="2" s="1"/>
  <c r="F514" i="2"/>
  <c r="I514" i="2" s="1"/>
  <c r="I416" i="2"/>
  <c r="I417" i="2" s="1"/>
  <c r="I282" i="2"/>
  <c r="K469" i="2"/>
  <c r="D417" i="2"/>
  <c r="E273" i="2"/>
  <c r="H273" i="2"/>
  <c r="D273" i="2"/>
  <c r="C273" i="2"/>
  <c r="K525" i="2"/>
  <c r="L525" i="2"/>
  <c r="G458" i="2"/>
  <c r="H316" i="2"/>
  <c r="C438" i="2"/>
  <c r="D438" i="2"/>
  <c r="E438" i="2"/>
  <c r="H438" i="2" s="1"/>
  <c r="H439" i="2" s="1"/>
  <c r="G326" i="2"/>
  <c r="C383" i="2"/>
  <c r="D383" i="2"/>
  <c r="D384" i="2" s="1"/>
  <c r="E383" i="2"/>
  <c r="H383" i="2" s="1"/>
  <c r="K348" i="2"/>
  <c r="L348" i="2"/>
  <c r="B373" i="2"/>
  <c r="K414" i="2"/>
  <c r="D219" i="2"/>
  <c r="D175" i="2"/>
  <c r="J208" i="2"/>
  <c r="I229" i="2"/>
  <c r="F230" i="2"/>
  <c r="F218" i="2"/>
  <c r="G218" i="2" s="1"/>
  <c r="J218" i="2" s="1"/>
  <c r="E219" i="2"/>
  <c r="I230" i="2"/>
  <c r="J194" i="2"/>
  <c r="F98" i="2"/>
  <c r="D140" i="2"/>
  <c r="G229" i="2"/>
  <c r="G217" i="2"/>
  <c r="J217" i="2" s="1"/>
  <c r="K151" i="2"/>
  <c r="L151" i="2"/>
  <c r="C197" i="2"/>
  <c r="E251" i="2"/>
  <c r="C251" i="2"/>
  <c r="D251" i="2" s="1"/>
  <c r="H251" i="2"/>
  <c r="H252" i="2" s="1"/>
  <c r="B252" i="2"/>
  <c r="J249" i="2"/>
  <c r="H218" i="2"/>
  <c r="H219" i="2" s="1"/>
  <c r="E185" i="2"/>
  <c r="H185" i="2" s="1"/>
  <c r="H186" i="2" s="1"/>
  <c r="C185" i="2"/>
  <c r="C186" i="2" s="1"/>
  <c r="D241" i="2"/>
  <c r="K227" i="2"/>
  <c r="L227" i="2" s="1"/>
  <c r="K239" i="2"/>
  <c r="L239" i="2" s="1"/>
  <c r="D250" i="2"/>
  <c r="D119" i="2"/>
  <c r="D120" i="2" s="1"/>
  <c r="F64" i="2"/>
  <c r="G64" i="2" s="1"/>
  <c r="G118" i="2"/>
  <c r="J118" i="2" s="1"/>
  <c r="K118" i="2" s="1"/>
  <c r="L118" i="2" s="1"/>
  <c r="J216" i="2"/>
  <c r="E141" i="2"/>
  <c r="H141" i="2" s="1"/>
  <c r="H142" i="2" s="1"/>
  <c r="C141" i="2"/>
  <c r="D141" i="2"/>
  <c r="I239" i="2"/>
  <c r="C219" i="2"/>
  <c r="I183" i="2"/>
  <c r="G183" i="2"/>
  <c r="F196" i="2"/>
  <c r="F197" i="2" s="1"/>
  <c r="F250" i="2"/>
  <c r="G250" i="2" s="1"/>
  <c r="F184" i="2"/>
  <c r="G184" i="2" s="1"/>
  <c r="J184" i="2" s="1"/>
  <c r="F152" i="2"/>
  <c r="F153" i="2" s="1"/>
  <c r="E153" i="2"/>
  <c r="C241" i="2"/>
  <c r="J260" i="2"/>
  <c r="E252" i="2"/>
  <c r="K238" i="2"/>
  <c r="D261" i="2"/>
  <c r="C262" i="2"/>
  <c r="D262" i="2" s="1"/>
  <c r="E262" i="2"/>
  <c r="I194" i="2"/>
  <c r="G139" i="2"/>
  <c r="D197" i="2"/>
  <c r="F219" i="2"/>
  <c r="F174" i="2"/>
  <c r="F175" i="2" s="1"/>
  <c r="E175" i="2"/>
  <c r="I98" i="2"/>
  <c r="J172" i="2"/>
  <c r="F140" i="2"/>
  <c r="I140" i="2" s="1"/>
  <c r="C142" i="2"/>
  <c r="I218" i="2"/>
  <c r="I219" i="2" s="1"/>
  <c r="B186" i="2"/>
  <c r="F240" i="2"/>
  <c r="I240" i="2" s="1"/>
  <c r="E241" i="2"/>
  <c r="I249" i="2"/>
  <c r="F261" i="2"/>
  <c r="G261" i="2"/>
  <c r="E263" i="2"/>
  <c r="J150" i="2"/>
  <c r="K84" i="2"/>
  <c r="G62" i="2"/>
  <c r="J62" i="2" s="1"/>
  <c r="K62" i="2" s="1"/>
  <c r="L62" i="2" s="1"/>
  <c r="F74" i="2"/>
  <c r="G74" i="2" s="1"/>
  <c r="I128" i="2"/>
  <c r="F119" i="2"/>
  <c r="F120" i="2" s="1"/>
  <c r="E120" i="2"/>
  <c r="D85" i="2"/>
  <c r="F85" i="2"/>
  <c r="G85" i="2" s="1"/>
  <c r="K97" i="2"/>
  <c r="L97" i="2" s="1"/>
  <c r="G98" i="2"/>
  <c r="J96" i="2"/>
  <c r="E75" i="2"/>
  <c r="H75" i="2" s="1"/>
  <c r="C75" i="2"/>
  <c r="D75" i="2" s="1"/>
  <c r="C86" i="2"/>
  <c r="C87" i="2" s="1"/>
  <c r="E86" i="2"/>
  <c r="J106" i="2"/>
  <c r="I84" i="2"/>
  <c r="B76" i="2"/>
  <c r="H74" i="2"/>
  <c r="G128" i="2"/>
  <c r="I119" i="2"/>
  <c r="I120" i="2" s="1"/>
  <c r="J73" i="2"/>
  <c r="B87" i="2"/>
  <c r="I73" i="2"/>
  <c r="F129" i="2"/>
  <c r="I129" i="2" s="1"/>
  <c r="C130" i="2"/>
  <c r="D130" i="2" s="1"/>
  <c r="E130" i="2"/>
  <c r="K117" i="2"/>
  <c r="L117" i="2" s="1"/>
  <c r="J40" i="2"/>
  <c r="E42" i="2"/>
  <c r="H42" i="2" s="1"/>
  <c r="H43" i="2" s="1"/>
  <c r="C42" i="2"/>
  <c r="D42" i="2" s="1"/>
  <c r="I40" i="2"/>
  <c r="C54" i="2"/>
  <c r="F41" i="2"/>
  <c r="I41" i="2" s="1"/>
  <c r="J52" i="2"/>
  <c r="D54" i="2"/>
  <c r="K51" i="2"/>
  <c r="L51" i="2" s="1"/>
  <c r="K63" i="2"/>
  <c r="L63" i="2" s="1"/>
  <c r="F53" i="2"/>
  <c r="F54" i="2" s="1"/>
  <c r="E54" i="2"/>
  <c r="C10" i="2"/>
  <c r="E31" i="2"/>
  <c r="H31" i="2" s="1"/>
  <c r="C31" i="2"/>
  <c r="D31" i="2" s="1"/>
  <c r="B32" i="2"/>
  <c r="F30" i="2"/>
  <c r="G30" i="2" s="1"/>
  <c r="I29" i="2"/>
  <c r="H30" i="2"/>
  <c r="G29" i="2"/>
  <c r="D30" i="2"/>
  <c r="J18" i="2"/>
  <c r="C20" i="2"/>
  <c r="D20" i="2" s="1"/>
  <c r="E20" i="2"/>
  <c r="H20" i="2" s="1"/>
  <c r="F19" i="2"/>
  <c r="G19" i="2" s="1"/>
  <c r="I18" i="2"/>
  <c r="I8" i="2"/>
  <c r="B21" i="2"/>
  <c r="J8" i="2"/>
  <c r="K8" i="2" s="1"/>
  <c r="H19" i="2"/>
  <c r="D19" i="2"/>
  <c r="F9" i="2"/>
  <c r="G9" i="2" s="1"/>
  <c r="J9" i="2" s="1"/>
  <c r="E10" i="2"/>
  <c r="H9" i="2"/>
  <c r="H10" i="2" s="1"/>
  <c r="G7" i="2"/>
  <c r="D10" i="2"/>
  <c r="I316" i="2" l="1"/>
  <c r="H405" i="2"/>
  <c r="H406" i="2" s="1"/>
  <c r="F471" i="2"/>
  <c r="F472" i="2" s="1"/>
  <c r="G129" i="2"/>
  <c r="J129" i="2" s="1"/>
  <c r="I184" i="2"/>
  <c r="G196" i="2"/>
  <c r="G197" i="2" s="1"/>
  <c r="J416" i="2"/>
  <c r="J417" i="2" s="1"/>
  <c r="G459" i="2"/>
  <c r="E340" i="2"/>
  <c r="H339" i="2"/>
  <c r="H340" i="2" s="1"/>
  <c r="F339" i="2"/>
  <c r="L294" i="2"/>
  <c r="L296" i="2" s="1"/>
  <c r="H317" i="2"/>
  <c r="H318" i="2" s="1"/>
  <c r="I338" i="2"/>
  <c r="G338" i="2"/>
  <c r="J338" i="2" s="1"/>
  <c r="K338" i="2" s="1"/>
  <c r="L338" i="2" s="1"/>
  <c r="C340" i="2"/>
  <c r="D339" i="2"/>
  <c r="E384" i="2"/>
  <c r="H472" i="2"/>
  <c r="E461" i="2"/>
  <c r="L207" i="2"/>
  <c r="L208" i="2" s="1"/>
  <c r="K208" i="2"/>
  <c r="I196" i="2"/>
  <c r="G41" i="2"/>
  <c r="J41" i="2" s="1"/>
  <c r="L173" i="2"/>
  <c r="I394" i="2"/>
  <c r="I395" i="2" s="1"/>
  <c r="I503" i="2"/>
  <c r="F351" i="2"/>
  <c r="G174" i="2"/>
  <c r="G152" i="2"/>
  <c r="G153" i="2" s="1"/>
  <c r="G208" i="2"/>
  <c r="H461" i="2"/>
  <c r="G306" i="2"/>
  <c r="J306" i="2" s="1"/>
  <c r="K306" i="2" s="1"/>
  <c r="L306" i="2" s="1"/>
  <c r="C428" i="2"/>
  <c r="D460" i="2"/>
  <c r="I371" i="2"/>
  <c r="G349" i="2"/>
  <c r="J349" i="2" s="1"/>
  <c r="K349" i="2" s="1"/>
  <c r="G449" i="2"/>
  <c r="F450" i="2"/>
  <c r="F307" i="2"/>
  <c r="I174" i="2"/>
  <c r="I175" i="2" s="1"/>
  <c r="G394" i="2"/>
  <c r="G395" i="2" s="1"/>
  <c r="G471" i="2"/>
  <c r="G472" i="2" s="1"/>
  <c r="I471" i="2"/>
  <c r="I472" i="2" s="1"/>
  <c r="H350" i="2"/>
  <c r="H351" i="2" s="1"/>
  <c r="E351" i="2"/>
  <c r="F350" i="2"/>
  <c r="I350" i="2" s="1"/>
  <c r="I351" i="2" s="1"/>
  <c r="I197" i="2"/>
  <c r="D350" i="2"/>
  <c r="D351" i="2" s="1"/>
  <c r="F494" i="2"/>
  <c r="G514" i="2"/>
  <c r="J514" i="2" s="1"/>
  <c r="I493" i="2"/>
  <c r="I494" i="2" s="1"/>
  <c r="J471" i="2"/>
  <c r="D472" i="2"/>
  <c r="D515" i="2"/>
  <c r="D516" i="2" s="1"/>
  <c r="K514" i="2"/>
  <c r="L514" i="2" s="1"/>
  <c r="K360" i="2"/>
  <c r="L360" i="2" s="1"/>
  <c r="D373" i="2"/>
  <c r="D329" i="2"/>
  <c r="J326" i="2"/>
  <c r="J425" i="2"/>
  <c r="D439" i="2"/>
  <c r="I152" i="2"/>
  <c r="I153" i="2" s="1"/>
  <c r="F273" i="2"/>
  <c r="I273" i="2" s="1"/>
  <c r="I274" i="2" s="1"/>
  <c r="E274" i="2"/>
  <c r="F504" i="2"/>
  <c r="G504" i="2" s="1"/>
  <c r="E505" i="2"/>
  <c r="D406" i="2"/>
  <c r="I283" i="2"/>
  <c r="I361" i="2"/>
  <c r="I362" i="2" s="1"/>
  <c r="C384" i="2"/>
  <c r="J272" i="2"/>
  <c r="D274" i="2"/>
  <c r="F515" i="2"/>
  <c r="G515" i="2" s="1"/>
  <c r="K403" i="2"/>
  <c r="L403" i="2" s="1"/>
  <c r="E109" i="2"/>
  <c r="F108" i="2"/>
  <c r="F163" i="2"/>
  <c r="F164" i="2" s="1"/>
  <c r="G404" i="2"/>
  <c r="D428" i="2"/>
  <c r="J437" i="2"/>
  <c r="K415" i="2"/>
  <c r="K417" i="2" s="1"/>
  <c r="L415" i="2"/>
  <c r="C406" i="2"/>
  <c r="C329" i="2"/>
  <c r="K371" i="2"/>
  <c r="L371" i="2"/>
  <c r="F328" i="2"/>
  <c r="F329" i="2" s="1"/>
  <c r="F372" i="2"/>
  <c r="F373" i="2" s="1"/>
  <c r="E373" i="2"/>
  <c r="G240" i="2"/>
  <c r="G241" i="2" s="1"/>
  <c r="C43" i="2"/>
  <c r="G140" i="2"/>
  <c r="L414" i="2"/>
  <c r="F383" i="2"/>
  <c r="I383" i="2" s="1"/>
  <c r="L469" i="2"/>
  <c r="J482" i="2"/>
  <c r="G483" i="2"/>
  <c r="H504" i="2"/>
  <c r="H505" i="2" s="1"/>
  <c r="I162" i="2"/>
  <c r="G361" i="2"/>
  <c r="J361" i="2" s="1"/>
  <c r="G283" i="2"/>
  <c r="K527" i="2"/>
  <c r="I382" i="2"/>
  <c r="H515" i="2"/>
  <c r="H516" i="2" s="1"/>
  <c r="H384" i="2"/>
  <c r="C318" i="2"/>
  <c r="H274" i="2"/>
  <c r="F460" i="2"/>
  <c r="F461" i="2" s="1"/>
  <c r="H108" i="2"/>
  <c r="H109" i="2" s="1"/>
  <c r="H163" i="2"/>
  <c r="H164" i="2" s="1"/>
  <c r="E428" i="2"/>
  <c r="J502" i="2"/>
  <c r="H428" i="2"/>
  <c r="K161" i="2"/>
  <c r="J316" i="2"/>
  <c r="D318" i="2"/>
  <c r="G107" i="2"/>
  <c r="I107" i="2"/>
  <c r="F405" i="2"/>
  <c r="I405" i="2" s="1"/>
  <c r="I406" i="2" s="1"/>
  <c r="K381" i="2"/>
  <c r="K370" i="2"/>
  <c r="L370" i="2" s="1"/>
  <c r="C274" i="2"/>
  <c r="F438" i="2"/>
  <c r="F439" i="2" s="1"/>
  <c r="E439" i="2"/>
  <c r="J271" i="2"/>
  <c r="F284" i="2"/>
  <c r="F285" i="2" s="1"/>
  <c r="E285" i="2"/>
  <c r="K416" i="2"/>
  <c r="L416" i="2" s="1"/>
  <c r="J503" i="2"/>
  <c r="D505" i="2"/>
  <c r="J162" i="2"/>
  <c r="K392" i="2"/>
  <c r="L392" i="2" s="1"/>
  <c r="J492" i="2"/>
  <c r="G494" i="2"/>
  <c r="C164" i="2"/>
  <c r="I328" i="2"/>
  <c r="I329" i="2" s="1"/>
  <c r="F427" i="2"/>
  <c r="F428" i="2" s="1"/>
  <c r="K493" i="2"/>
  <c r="L493" i="2" s="1"/>
  <c r="J458" i="2"/>
  <c r="C505" i="2"/>
  <c r="K327" i="2"/>
  <c r="L327" i="2" s="1"/>
  <c r="L527" i="2"/>
  <c r="K382" i="2"/>
  <c r="L382" i="2" s="1"/>
  <c r="F317" i="2"/>
  <c r="F318" i="2" s="1"/>
  <c r="J315" i="2"/>
  <c r="D108" i="2"/>
  <c r="D109" i="2" s="1"/>
  <c r="D163" i="2"/>
  <c r="D164" i="2" s="1"/>
  <c r="K305" i="2"/>
  <c r="L305" i="2" s="1"/>
  <c r="J459" i="2"/>
  <c r="D461" i="2"/>
  <c r="G426" i="2"/>
  <c r="I372" i="2"/>
  <c r="I373" i="2" s="1"/>
  <c r="C373" i="2"/>
  <c r="K282" i="2"/>
  <c r="L436" i="2"/>
  <c r="L184" i="2"/>
  <c r="K184" i="2"/>
  <c r="K218" i="2"/>
  <c r="L218" i="2" s="1"/>
  <c r="K172" i="2"/>
  <c r="K260" i="2"/>
  <c r="L260" i="2" s="1"/>
  <c r="K216" i="2"/>
  <c r="J219" i="2"/>
  <c r="K217" i="2"/>
  <c r="L217" i="2" s="1"/>
  <c r="C252" i="2"/>
  <c r="F65" i="2"/>
  <c r="K150" i="2"/>
  <c r="G219" i="2"/>
  <c r="J152" i="2"/>
  <c r="J153" i="2" s="1"/>
  <c r="G230" i="2"/>
  <c r="J229" i="2"/>
  <c r="K194" i="2"/>
  <c r="L194" i="2" s="1"/>
  <c r="I250" i="2"/>
  <c r="K249" i="2"/>
  <c r="I64" i="2"/>
  <c r="I65" i="2" s="1"/>
  <c r="J196" i="2"/>
  <c r="F262" i="2"/>
  <c r="I262" i="2" s="1"/>
  <c r="J261" i="2"/>
  <c r="D263" i="2"/>
  <c r="F241" i="2"/>
  <c r="J250" i="2"/>
  <c r="D252" i="2"/>
  <c r="C263" i="2"/>
  <c r="F185" i="2"/>
  <c r="I185" i="2" s="1"/>
  <c r="I186" i="2" s="1"/>
  <c r="E186" i="2"/>
  <c r="F251" i="2"/>
  <c r="F252" i="2" s="1"/>
  <c r="J140" i="2"/>
  <c r="D142" i="2"/>
  <c r="J139" i="2"/>
  <c r="H262" i="2"/>
  <c r="H263" i="2" s="1"/>
  <c r="L238" i="2"/>
  <c r="J183" i="2"/>
  <c r="I241" i="2"/>
  <c r="F141" i="2"/>
  <c r="F142" i="2" s="1"/>
  <c r="G141" i="2"/>
  <c r="G142" i="2" s="1"/>
  <c r="E142" i="2"/>
  <c r="I261" i="2"/>
  <c r="D185" i="2"/>
  <c r="J74" i="2"/>
  <c r="K129" i="2"/>
  <c r="L129" i="2" s="1"/>
  <c r="D76" i="2"/>
  <c r="F86" i="2"/>
  <c r="G86" i="2" s="1"/>
  <c r="G87" i="2" s="1"/>
  <c r="E87" i="2"/>
  <c r="K96" i="2"/>
  <c r="K98" i="2" s="1"/>
  <c r="J98" i="2"/>
  <c r="G53" i="2"/>
  <c r="J128" i="2"/>
  <c r="C131" i="2"/>
  <c r="D86" i="2"/>
  <c r="D87" i="2" s="1"/>
  <c r="J85" i="2"/>
  <c r="L84" i="2"/>
  <c r="F130" i="2"/>
  <c r="F131" i="2" s="1"/>
  <c r="E131" i="2"/>
  <c r="D131" i="2"/>
  <c r="K73" i="2"/>
  <c r="L73" i="2" s="1"/>
  <c r="I85" i="2"/>
  <c r="H130" i="2"/>
  <c r="H131" i="2" s="1"/>
  <c r="C76" i="2"/>
  <c r="H76" i="2"/>
  <c r="K106" i="2"/>
  <c r="L106" i="2" s="1"/>
  <c r="H86" i="2"/>
  <c r="H87" i="2" s="1"/>
  <c r="F75" i="2"/>
  <c r="F76" i="2" s="1"/>
  <c r="E76" i="2"/>
  <c r="I74" i="2"/>
  <c r="G119" i="2"/>
  <c r="K41" i="2"/>
  <c r="L41" i="2" s="1"/>
  <c r="J64" i="2"/>
  <c r="G65" i="2"/>
  <c r="D43" i="2"/>
  <c r="K52" i="2"/>
  <c r="L52" i="2" s="1"/>
  <c r="F42" i="2"/>
  <c r="G42" i="2" s="1"/>
  <c r="E43" i="2"/>
  <c r="I30" i="2"/>
  <c r="E21" i="2"/>
  <c r="C21" i="2"/>
  <c r="K40" i="2"/>
  <c r="I9" i="2"/>
  <c r="I10" i="2" s="1"/>
  <c r="I53" i="2"/>
  <c r="I54" i="2" s="1"/>
  <c r="L8" i="2"/>
  <c r="I19" i="2"/>
  <c r="J29" i="2"/>
  <c r="J30" i="2"/>
  <c r="D32" i="2"/>
  <c r="H32" i="2"/>
  <c r="H21" i="2"/>
  <c r="C32" i="2"/>
  <c r="F31" i="2"/>
  <c r="F32" i="2" s="1"/>
  <c r="E32" i="2"/>
  <c r="F10" i="2"/>
  <c r="J19" i="2"/>
  <c r="D21" i="2"/>
  <c r="F20" i="2"/>
  <c r="F21" i="2" s="1"/>
  <c r="G20" i="2"/>
  <c r="G21" i="2" s="1"/>
  <c r="K18" i="2"/>
  <c r="L18" i="2" s="1"/>
  <c r="K9" i="2"/>
  <c r="L9" i="2" s="1"/>
  <c r="G10" i="2"/>
  <c r="J7" i="2"/>
  <c r="J307" i="2" l="1"/>
  <c r="G427" i="2"/>
  <c r="J427" i="2" s="1"/>
  <c r="J428" i="2" s="1"/>
  <c r="J394" i="2"/>
  <c r="J395" i="2" s="1"/>
  <c r="G185" i="2"/>
  <c r="G186" i="2" s="1"/>
  <c r="J240" i="2"/>
  <c r="K240" i="2" s="1"/>
  <c r="G362" i="2"/>
  <c r="G328" i="2"/>
  <c r="G329" i="2" s="1"/>
  <c r="G339" i="2"/>
  <c r="G340" i="2" s="1"/>
  <c r="I339" i="2"/>
  <c r="I340" i="2" s="1"/>
  <c r="F340" i="2"/>
  <c r="D340" i="2"/>
  <c r="J339" i="2"/>
  <c r="I504" i="2"/>
  <c r="I505" i="2" s="1"/>
  <c r="G428" i="2"/>
  <c r="G307" i="2"/>
  <c r="J449" i="2"/>
  <c r="G450" i="2"/>
  <c r="G350" i="2"/>
  <c r="J350" i="2" s="1"/>
  <c r="J174" i="2"/>
  <c r="G175" i="2"/>
  <c r="L307" i="2"/>
  <c r="G351" i="2"/>
  <c r="G383" i="2"/>
  <c r="G384" i="2" s="1"/>
  <c r="K219" i="2"/>
  <c r="F406" i="2"/>
  <c r="I163" i="2"/>
  <c r="I164" i="2" s="1"/>
  <c r="J426" i="2"/>
  <c r="K426" i="2" s="1"/>
  <c r="L426" i="2" s="1"/>
  <c r="K471" i="2"/>
  <c r="J472" i="2"/>
  <c r="G516" i="2"/>
  <c r="J515" i="2"/>
  <c r="J516" i="2" s="1"/>
  <c r="F516" i="2"/>
  <c r="I515" i="2"/>
  <c r="I516" i="2" s="1"/>
  <c r="K361" i="2"/>
  <c r="K362" i="2" s="1"/>
  <c r="J362" i="2"/>
  <c r="G505" i="2"/>
  <c r="J504" i="2"/>
  <c r="J505" i="2" s="1"/>
  <c r="L216" i="2"/>
  <c r="L219" i="2" s="1"/>
  <c r="F186" i="2"/>
  <c r="K427" i="2"/>
  <c r="L427" i="2" s="1"/>
  <c r="L349" i="2"/>
  <c r="G317" i="2"/>
  <c r="K492" i="2"/>
  <c r="K494" i="2" s="1"/>
  <c r="J494" i="2"/>
  <c r="L381" i="2"/>
  <c r="G405" i="2"/>
  <c r="J405" i="2" s="1"/>
  <c r="K316" i="2"/>
  <c r="L316" i="2" s="1"/>
  <c r="K502" i="2"/>
  <c r="L502" i="2" s="1"/>
  <c r="J283" i="2"/>
  <c r="K437" i="2"/>
  <c r="L437" i="2" s="1"/>
  <c r="F109" i="2"/>
  <c r="I108" i="2"/>
  <c r="I109" i="2" s="1"/>
  <c r="F384" i="2"/>
  <c r="J328" i="2"/>
  <c r="F505" i="2"/>
  <c r="I384" i="2"/>
  <c r="F87" i="2"/>
  <c r="K307" i="2"/>
  <c r="I460" i="2"/>
  <c r="I461" i="2" s="1"/>
  <c r="K503" i="2"/>
  <c r="L503" i="2" s="1"/>
  <c r="G284" i="2"/>
  <c r="J284" i="2" s="1"/>
  <c r="K271" i="2"/>
  <c r="L271" i="2"/>
  <c r="G438" i="2"/>
  <c r="L161" i="2"/>
  <c r="G460" i="2"/>
  <c r="I317" i="2"/>
  <c r="I318" i="2" s="1"/>
  <c r="K394" i="2"/>
  <c r="L394" i="2" s="1"/>
  <c r="L395" i="2" s="1"/>
  <c r="K482" i="2"/>
  <c r="K483" i="2" s="1"/>
  <c r="J483" i="2"/>
  <c r="I427" i="2"/>
  <c r="I428" i="2" s="1"/>
  <c r="G163" i="2"/>
  <c r="I284" i="2"/>
  <c r="I285" i="2" s="1"/>
  <c r="J404" i="2"/>
  <c r="G273" i="2"/>
  <c r="K326" i="2"/>
  <c r="J329" i="2"/>
  <c r="F274" i="2"/>
  <c r="J107" i="2"/>
  <c r="K315" i="2"/>
  <c r="K458" i="2"/>
  <c r="L458" i="2" s="1"/>
  <c r="G75" i="2"/>
  <c r="G76" i="2" s="1"/>
  <c r="L96" i="2"/>
  <c r="L98" i="2" s="1"/>
  <c r="L282" i="2"/>
  <c r="K459" i="2"/>
  <c r="L459" i="2" s="1"/>
  <c r="K162" i="2"/>
  <c r="L162" i="2" s="1"/>
  <c r="L417" i="2"/>
  <c r="G372" i="2"/>
  <c r="G108" i="2"/>
  <c r="J108" i="2" s="1"/>
  <c r="K108" i="2" s="1"/>
  <c r="L108" i="2" s="1"/>
  <c r="K272" i="2"/>
  <c r="L272" i="2" s="1"/>
  <c r="I438" i="2"/>
  <c r="I439" i="2" s="1"/>
  <c r="K425" i="2"/>
  <c r="K139" i="2"/>
  <c r="L139" i="2"/>
  <c r="F263" i="2"/>
  <c r="J185" i="2"/>
  <c r="D186" i="2"/>
  <c r="K196" i="2"/>
  <c r="L196" i="2" s="1"/>
  <c r="L197" i="2" s="1"/>
  <c r="J197" i="2"/>
  <c r="J141" i="2"/>
  <c r="I263" i="2"/>
  <c r="K140" i="2"/>
  <c r="L140" i="2" s="1"/>
  <c r="L250" i="2"/>
  <c r="K250" i="2"/>
  <c r="K261" i="2"/>
  <c r="L261" i="2"/>
  <c r="K152" i="2"/>
  <c r="K153" i="2" s="1"/>
  <c r="K183" i="2"/>
  <c r="L183" i="2" s="1"/>
  <c r="J186" i="2"/>
  <c r="I86" i="2"/>
  <c r="I87" i="2" s="1"/>
  <c r="I251" i="2"/>
  <c r="I252" i="2" s="1"/>
  <c r="G251" i="2"/>
  <c r="I141" i="2"/>
  <c r="I142" i="2" s="1"/>
  <c r="G262" i="2"/>
  <c r="L249" i="2"/>
  <c r="K229" i="2"/>
  <c r="K230" i="2" s="1"/>
  <c r="L229" i="2"/>
  <c r="L230" i="2" s="1"/>
  <c r="J230" i="2"/>
  <c r="L150" i="2"/>
  <c r="L172" i="2"/>
  <c r="I75" i="2"/>
  <c r="I76" i="2" s="1"/>
  <c r="G130" i="2"/>
  <c r="K85" i="2"/>
  <c r="L85" i="2" s="1"/>
  <c r="K128" i="2"/>
  <c r="L128" i="2" s="1"/>
  <c r="G54" i="2"/>
  <c r="J53" i="2"/>
  <c r="J86" i="2"/>
  <c r="J87" i="2" s="1"/>
  <c r="K74" i="2"/>
  <c r="L74" i="2" s="1"/>
  <c r="G120" i="2"/>
  <c r="J119" i="2"/>
  <c r="I130" i="2"/>
  <c r="I131" i="2" s="1"/>
  <c r="J75" i="2"/>
  <c r="J42" i="2"/>
  <c r="G43" i="2"/>
  <c r="K64" i="2"/>
  <c r="K65" i="2" s="1"/>
  <c r="J65" i="2"/>
  <c r="L40" i="2"/>
  <c r="F43" i="2"/>
  <c r="G31" i="2"/>
  <c r="G32" i="2" s="1"/>
  <c r="I42" i="2"/>
  <c r="I43" i="2" s="1"/>
  <c r="I31" i="2"/>
  <c r="I32" i="2" s="1"/>
  <c r="K29" i="2"/>
  <c r="K30" i="2"/>
  <c r="L30" i="2" s="1"/>
  <c r="J20" i="2"/>
  <c r="J21" i="2" s="1"/>
  <c r="K19" i="2"/>
  <c r="I20" i="2"/>
  <c r="I21" i="2" s="1"/>
  <c r="J10" i="2"/>
  <c r="K7" i="2"/>
  <c r="K10" i="2" s="1"/>
  <c r="K350" i="2" l="1"/>
  <c r="K351" i="2" s="1"/>
  <c r="J351" i="2"/>
  <c r="K241" i="2"/>
  <c r="L240" i="2"/>
  <c r="L241" i="2" s="1"/>
  <c r="K395" i="2"/>
  <c r="K339" i="2"/>
  <c r="K340" i="2" s="1"/>
  <c r="J340" i="2"/>
  <c r="J241" i="2"/>
  <c r="J450" i="2"/>
  <c r="K449" i="2"/>
  <c r="K450" i="2" s="1"/>
  <c r="L152" i="2"/>
  <c r="K428" i="2"/>
  <c r="J383" i="2"/>
  <c r="K383" i="2" s="1"/>
  <c r="K384" i="2" s="1"/>
  <c r="K174" i="2"/>
  <c r="J175" i="2"/>
  <c r="L471" i="2"/>
  <c r="L472" i="2" s="1"/>
  <c r="K472" i="2"/>
  <c r="K515" i="2"/>
  <c r="J273" i="2"/>
  <c r="G274" i="2"/>
  <c r="L492" i="2"/>
  <c r="L494" i="2" s="1"/>
  <c r="J109" i="2"/>
  <c r="K107" i="2"/>
  <c r="L404" i="2"/>
  <c r="K404" i="2"/>
  <c r="J406" i="2"/>
  <c r="K405" i="2"/>
  <c r="L405" i="2" s="1"/>
  <c r="J317" i="2"/>
  <c r="G318" i="2"/>
  <c r="L425" i="2"/>
  <c r="L428" i="2" s="1"/>
  <c r="G373" i="2"/>
  <c r="J372" i="2"/>
  <c r="L315" i="2"/>
  <c r="G109" i="2"/>
  <c r="L326" i="2"/>
  <c r="L482" i="2"/>
  <c r="L483" i="2" s="1"/>
  <c r="K328" i="2"/>
  <c r="K329" i="2" s="1"/>
  <c r="L328" i="2"/>
  <c r="G406" i="2"/>
  <c r="G285" i="2"/>
  <c r="L361" i="2"/>
  <c r="L362" i="2" s="1"/>
  <c r="J384" i="2"/>
  <c r="J163" i="2"/>
  <c r="G164" i="2"/>
  <c r="G461" i="2"/>
  <c r="J460" i="2"/>
  <c r="G439" i="2"/>
  <c r="J438" i="2"/>
  <c r="K284" i="2"/>
  <c r="L284" i="2"/>
  <c r="K283" i="2"/>
  <c r="J285" i="2"/>
  <c r="K504" i="2"/>
  <c r="K505" i="2" s="1"/>
  <c r="L504" i="2"/>
  <c r="L505" i="2" s="1"/>
  <c r="G263" i="2"/>
  <c r="J262" i="2"/>
  <c r="K185" i="2"/>
  <c r="K186" i="2" s="1"/>
  <c r="L185" i="2"/>
  <c r="L186" i="2" s="1"/>
  <c r="K141" i="2"/>
  <c r="K142" i="2" s="1"/>
  <c r="J142" i="2"/>
  <c r="J251" i="2"/>
  <c r="G252" i="2"/>
  <c r="L153" i="2"/>
  <c r="K197" i="2"/>
  <c r="K75" i="2"/>
  <c r="L75" i="2" s="1"/>
  <c r="L76" i="2" s="1"/>
  <c r="J76" i="2"/>
  <c r="K53" i="2"/>
  <c r="K54" i="2" s="1"/>
  <c r="J54" i="2"/>
  <c r="G131" i="2"/>
  <c r="J130" i="2"/>
  <c r="J31" i="2"/>
  <c r="K31" i="2" s="1"/>
  <c r="K32" i="2" s="1"/>
  <c r="K76" i="2"/>
  <c r="K119" i="2"/>
  <c r="K120" i="2" s="1"/>
  <c r="J120" i="2"/>
  <c r="K86" i="2"/>
  <c r="L86" i="2" s="1"/>
  <c r="L87" i="2" s="1"/>
  <c r="L64" i="2"/>
  <c r="L65" i="2" s="1"/>
  <c r="K42" i="2"/>
  <c r="K43" i="2" s="1"/>
  <c r="J43" i="2"/>
  <c r="L29" i="2"/>
  <c r="L19" i="2"/>
  <c r="K20" i="2"/>
  <c r="L20" i="2" s="1"/>
  <c r="L7" i="2"/>
  <c r="L10" i="2" s="1"/>
  <c r="L53" i="2" l="1"/>
  <c r="L54" i="2" s="1"/>
  <c r="L350" i="2"/>
  <c r="L351" i="2" s="1"/>
  <c r="L339" i="2"/>
  <c r="L340" i="2" s="1"/>
  <c r="K285" i="2"/>
  <c r="L174" i="2"/>
  <c r="L175" i="2" s="1"/>
  <c r="K175" i="2"/>
  <c r="L449" i="2"/>
  <c r="L450" i="2" s="1"/>
  <c r="K516" i="2"/>
  <c r="L515" i="2"/>
  <c r="L516" i="2" s="1"/>
  <c r="L283" i="2"/>
  <c r="L285" i="2" s="1"/>
  <c r="K438" i="2"/>
  <c r="K439" i="2" s="1"/>
  <c r="L438" i="2"/>
  <c r="L439" i="2" s="1"/>
  <c r="J439" i="2"/>
  <c r="K372" i="2"/>
  <c r="K373" i="2" s="1"/>
  <c r="J373" i="2"/>
  <c r="K317" i="2"/>
  <c r="K318" i="2" s="1"/>
  <c r="J318" i="2"/>
  <c r="K406" i="2"/>
  <c r="K273" i="2"/>
  <c r="K274" i="2" s="1"/>
  <c r="J274" i="2"/>
  <c r="K163" i="2"/>
  <c r="J164" i="2"/>
  <c r="L329" i="2"/>
  <c r="L406" i="2"/>
  <c r="L119" i="2"/>
  <c r="L120" i="2" s="1"/>
  <c r="K460" i="2"/>
  <c r="K461" i="2" s="1"/>
  <c r="J461" i="2"/>
  <c r="J32" i="2"/>
  <c r="L141" i="2"/>
  <c r="L142" i="2" s="1"/>
  <c r="L383" i="2"/>
  <c r="L384" i="2" s="1"/>
  <c r="L107" i="2"/>
  <c r="L109" i="2" s="1"/>
  <c r="K109" i="2"/>
  <c r="K87" i="2"/>
  <c r="K251" i="2"/>
  <c r="K252" i="2" s="1"/>
  <c r="J252" i="2"/>
  <c r="K262" i="2"/>
  <c r="K263" i="2" s="1"/>
  <c r="J263" i="2"/>
  <c r="L42" i="2"/>
  <c r="L43" i="2" s="1"/>
  <c r="K130" i="2"/>
  <c r="K131" i="2" s="1"/>
  <c r="J131" i="2"/>
  <c r="L31" i="2"/>
  <c r="L32" i="2" s="1"/>
  <c r="K21" i="2"/>
  <c r="L21" i="2"/>
  <c r="L460" i="2" l="1"/>
  <c r="L461" i="2" s="1"/>
  <c r="L372" i="2"/>
  <c r="L373" i="2" s="1"/>
  <c r="L163" i="2"/>
  <c r="L164" i="2" s="1"/>
  <c r="K164" i="2"/>
  <c r="L130" i="2"/>
  <c r="L131" i="2" s="1"/>
  <c r="L262" i="2"/>
  <c r="L263" i="2" s="1"/>
  <c r="L251" i="2"/>
  <c r="L252" i="2" s="1"/>
  <c r="L273" i="2"/>
  <c r="L274" i="2" s="1"/>
  <c r="L317" i="2"/>
  <c r="L318" i="2" s="1"/>
</calcChain>
</file>

<file path=xl/sharedStrings.xml><?xml version="1.0" encoding="utf-8"?>
<sst xmlns="http://schemas.openxmlformats.org/spreadsheetml/2006/main" count="972" uniqueCount="76">
  <si>
    <t>GOVT. SR. SECONDARY SCHOOL TODARAISINGH DIST- TONK</t>
  </si>
  <si>
    <t>DIFFERENCE SHEET</t>
  </si>
  <si>
    <t>COMPLETE
WHITE CELL DETAILS AND 
DELETE DATA OF UNWATED ROWS</t>
  </si>
  <si>
    <t>S.NO</t>
  </si>
  <si>
    <t>NAME OF EMPLOYEE</t>
  </si>
  <si>
    <t>DESIGNATION</t>
  </si>
  <si>
    <t>IS NPS EMPLOYEE</t>
  </si>
  <si>
    <t>EMPLOYEE 01</t>
  </si>
  <si>
    <t>PRINCIPAL</t>
  </si>
  <si>
    <t>NO</t>
  </si>
  <si>
    <t>EMPLOYEE 02</t>
  </si>
  <si>
    <t>LECTURER</t>
  </si>
  <si>
    <t>EMPLOYEE 03</t>
  </si>
  <si>
    <t>EMPLOYEE 04</t>
  </si>
  <si>
    <t>EMPLOYEE 05</t>
  </si>
  <si>
    <t>EMPLOYEE 06</t>
  </si>
  <si>
    <t>EMPLOYEE 07</t>
  </si>
  <si>
    <t>EMPLOYEE 08</t>
  </si>
  <si>
    <t>EMPLOYEE 09</t>
  </si>
  <si>
    <t>EMPLOYEE 10</t>
  </si>
  <si>
    <t>YES</t>
  </si>
  <si>
    <t>EMPLOYEE 11</t>
  </si>
  <si>
    <t>EMPLOYEE 12</t>
  </si>
  <si>
    <t>EMPLOYEE 13</t>
  </si>
  <si>
    <t>SR TEACHER</t>
  </si>
  <si>
    <t>EMPLOYEE 14</t>
  </si>
  <si>
    <t>EMPLOYEE 15</t>
  </si>
  <si>
    <t>EMPLOYEE 16</t>
  </si>
  <si>
    <t>EMPLOYEE 17</t>
  </si>
  <si>
    <t>AAO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</si>
  <si>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</si>
  <si>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</si>
  <si>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</si>
  <si>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</si>
  <si>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</si>
  <si>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</si>
  <si>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</si>
  <si>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</si>
  <si>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</si>
  <si>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</si>
  <si>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</si>
  <si>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</si>
  <si>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</si>
  <si>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31</t>
  </si>
  <si>
    <t>EMPLOYEE 32</t>
  </si>
  <si>
    <t>EMPLOYEE 33</t>
  </si>
  <si>
    <t>EMPLOYEE 34</t>
  </si>
  <si>
    <t>EMPLOYEE 35</t>
  </si>
  <si>
    <t>EMPLOYEE 36</t>
  </si>
  <si>
    <t>EMPLOYEE 37</t>
  </si>
  <si>
    <t>EMPLOYEE 38</t>
  </si>
  <si>
    <t>EMPLOYEE 39</t>
  </si>
  <si>
    <t>EMPLOYEE 40</t>
  </si>
  <si>
    <t>EMPLOYEE 41</t>
  </si>
  <si>
    <t>EMPLOYEE 42</t>
  </si>
  <si>
    <t>NAME :-</t>
  </si>
  <si>
    <t>DESIGNATION :-</t>
  </si>
  <si>
    <t>MONTH</t>
  </si>
  <si>
    <t>DUE</t>
  </si>
  <si>
    <t>DRAWN</t>
  </si>
  <si>
    <t>DIFFERENCE</t>
  </si>
  <si>
    <t>NET PAYABLE AMT.</t>
  </si>
  <si>
    <t>HIDE UNWANTED ROW BEFORE PRINTING</t>
  </si>
  <si>
    <t>BASIC</t>
  </si>
  <si>
    <t>DA</t>
  </si>
  <si>
    <t>TOTAL</t>
  </si>
  <si>
    <t>DA ARREAR FROM JAN 2022 TO MARCH 2022</t>
  </si>
  <si>
    <t>BASIC PAY of
JAN 2022</t>
  </si>
  <si>
    <t>EMPLOYEE 43</t>
  </si>
  <si>
    <t>EMPLOYEE 44</t>
  </si>
  <si>
    <t>EMPLOYEE 45</t>
  </si>
  <si>
    <t>EMPLOYEE 46</t>
  </si>
  <si>
    <t>EMPLOYEE 47</t>
  </si>
  <si>
    <t>EMPLOYEE 48</t>
  </si>
  <si>
    <r>
      <rPr>
        <b/>
        <i/>
        <sz val="12"/>
        <color rgb="FFC00000"/>
        <rFont val="Calibri"/>
        <family val="2"/>
        <scheme val="minor"/>
      </rPr>
      <t>THIS SHEET AVAILABLE ON WEBSITE</t>
    </r>
    <r>
      <rPr>
        <b/>
        <i/>
        <sz val="12"/>
        <color rgb="FF0066FF"/>
        <rFont val="Calibri"/>
        <family val="2"/>
        <scheme val="minor"/>
      </rPr>
      <t xml:space="preserve">
WWW.RSSRASHTRIYA.ORG</t>
    </r>
  </si>
  <si>
    <r>
      <t xml:space="preserve">THIS SHEET AVAILABLE ON WEBSITE
</t>
    </r>
    <r>
      <rPr>
        <b/>
        <i/>
        <sz val="12"/>
        <color rgb="FF0066FF"/>
        <rFont val="Calibri"/>
        <family val="2"/>
        <scheme val="minor"/>
      </rPr>
      <t>www.rssrashtriya.org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</si>
</sst>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scheme val="minor"/>
    </font>
    <font>
      <b/>
      <sz val="18"/>
      <color rgb="FF008000"/>
      <name val="Calibri"/>
    </font>
    <font>
      <sz val="11"/>
      <color theme="1"/>
      <name val="Calibri"/>
    </font>
    <font>
      <b/>
      <u/>
      <sz val="14"/>
      <color rgb="FF7030A0"/>
      <name val="Times New Roman"/>
    </font>
    <font>
      <sz val="11"/>
      <name val="Calibri"/>
    </font>
    <font>
      <b/>
      <sz val="18"/>
      <color theme="1"/>
      <name val="Calibri"/>
    </font>
    <font>
      <b/>
      <sz val="14"/>
      <color rgb="FF3333FF"/>
      <name val="Calibri"/>
    </font>
    <font>
      <b/>
      <sz val="12"/>
      <color rgb="FF002060"/>
      <name val="Calibri"/>
    </font>
    <font>
      <sz val="12"/>
      <color rgb="FF002060"/>
      <name val="Calibri"/>
    </font>
    <font>
      <b/>
      <sz val="22"/>
      <color rgb="FF002060"/>
      <name val="Calibri"/>
    </font>
    <font>
      <b/>
      <i/>
      <sz val="18"/>
      <color rgb="FF008000"/>
      <name val="Calibri"/>
    </font>
    <font>
      <b/>
      <sz val="14"/>
      <color rgb="FF974806"/>
      <name val="Calibri"/>
    </font>
    <font>
      <b/>
      <sz val="14"/>
      <color theme="1"/>
      <name val="Calibri"/>
    </font>
    <font>
      <sz val="12"/>
      <color theme="1"/>
      <name val="Calibri"/>
    </font>
    <font>
      <b/>
      <sz val="13"/>
      <color rgb="FF3333FF"/>
      <name val="Calibri"/>
    </font>
    <font>
      <b/>
      <sz val="13"/>
      <color rgb="FF7030A0"/>
      <name val="Calibri"/>
    </font>
    <font>
      <b/>
      <sz val="13"/>
      <color rgb="FF002060"/>
      <name val="Calibri"/>
    </font>
    <font>
      <b/>
      <sz val="12"/>
      <color rgb="FF3333FF"/>
      <name val="Calibri"/>
    </font>
    <font>
      <b/>
      <sz val="12"/>
      <color rgb="FFFF0000"/>
      <name val="Calibri"/>
    </font>
    <font>
      <b/>
      <sz val="12"/>
      <color rgb="FF7030A0"/>
      <name val="Calibri"/>
    </font>
    <font>
      <b/>
      <sz val="13"/>
      <color rgb="FFFF0000"/>
      <name val="Calibri"/>
    </font>
    <font>
      <sz val="8"/>
      <name val="Calibri"/>
      <scheme val="minor"/>
    </font>
    <font>
      <sz val="24"/>
      <color theme="1"/>
      <name val="Calibri"/>
      <family val="2"/>
      <scheme val="minor"/>
    </font>
    <font>
      <b/>
      <i/>
      <sz val="12"/>
      <color rgb="FF0066FF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2" fillId="5" borderId="1" xfId="0" applyFont="1" applyFill="1" applyBorder="1"/>
    <xf numFmtId="0" fontId="11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15" fillId="5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17" fontId="14" fillId="5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4" fillId="5" borderId="7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10" xfId="0" applyFont="1" applyBorder="1"/>
    <xf numFmtId="0" fontId="2" fillId="5" borderId="10" xfId="0" applyFont="1" applyFill="1" applyBorder="1"/>
    <xf numFmtId="0" fontId="12" fillId="5" borderId="10" xfId="0" applyFont="1" applyFill="1" applyBorder="1" applyAlignment="1">
      <alignment vertical="center"/>
    </xf>
    <xf numFmtId="0" fontId="16" fillId="5" borderId="10" xfId="0" applyFont="1" applyFill="1" applyBorder="1" applyAlignment="1">
      <alignment horizontal="center" wrapText="1"/>
    </xf>
    <xf numFmtId="1" fontId="19" fillId="5" borderId="10" xfId="0" applyNumberFormat="1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1" fontId="18" fillId="5" borderId="16" xfId="0" applyNumberFormat="1" applyFont="1" applyFill="1" applyBorder="1" applyAlignment="1">
      <alignment horizontal="center" vertical="center"/>
    </xf>
    <xf numFmtId="1" fontId="20" fillId="5" borderId="16" xfId="0" applyNumberFormat="1" applyFont="1" applyFill="1" applyBorder="1" applyAlignment="1">
      <alignment horizontal="center" vertical="center"/>
    </xf>
    <xf numFmtId="1" fontId="19" fillId="5" borderId="17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10" xfId="0" applyFont="1" applyBorder="1"/>
    <xf numFmtId="0" fontId="4" fillId="0" borderId="17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23" fillId="7" borderId="17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4" fillId="7" borderId="17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4" fillId="0" borderId="15" xfId="0" applyFont="1" applyBorder="1"/>
    <xf numFmtId="0" fontId="15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16" fillId="5" borderId="12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 applyProtection="1">
      <alignment horizontal="left" vertical="center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ont="1" applyFill="1" applyAlignment="1"/>
    <xf numFmtId="0" fontId="2" fillId="9" borderId="1" xfId="0" applyFont="1" applyFill="1" applyBorder="1"/>
    <xf numFmtId="0" fontId="2" fillId="9" borderId="10" xfId="0" applyFont="1" applyFill="1" applyBorder="1"/>
    <xf numFmtId="0" fontId="2" fillId="8" borderId="10" xfId="0" applyFont="1" applyFill="1" applyBorder="1"/>
    <xf numFmtId="0" fontId="0" fillId="8" borderId="10" xfId="0" applyFont="1" applyFill="1" applyBorder="1" applyAlignment="1"/>
    <xf numFmtId="0" fontId="5" fillId="8" borderId="10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</xdr:row>
      <xdr:rowOff>104775</xdr:rowOff>
    </xdr:from>
    <xdr:to>
      <xdr:col>7</xdr:col>
      <xdr:colOff>371475</xdr:colOff>
      <xdr:row>15</xdr:row>
      <xdr:rowOff>52229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79DEF2-333F-4458-BAA7-52BC803E9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352925"/>
          <a:ext cx="1476375" cy="1471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333374</xdr:colOff>
      <xdr:row>15</xdr:row>
      <xdr:rowOff>161926</xdr:rowOff>
    </xdr:from>
    <xdr:to>
      <xdr:col>12</xdr:col>
      <xdr:colOff>1809749</xdr:colOff>
      <xdr:row>21</xdr:row>
      <xdr:rowOff>128430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C7C29F-4117-4727-BF5A-5F831AA97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299" y="3733801"/>
          <a:ext cx="1476375" cy="1471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994"/>
  <sheetViews>
    <sheetView tabSelected="1" zoomScaleNormal="100" workbookViewId="0">
      <selection activeCell="B7" sqref="B7"/>
    </sheetView>
  </sheetViews>
  <sheetFormatPr defaultColWidth="14.42578125" defaultRowHeight="15" customHeight="1" zeroHeight="1"/>
  <cols>
    <col min="1" max="1" width="9.140625" style="63" customWidth="1"/>
    <col min="2" max="2" width="34.42578125" style="63" customWidth="1"/>
    <col min="3" max="3" width="21" style="63" customWidth="1"/>
    <col min="4" max="4" width="16.28515625" style="63" customWidth="1"/>
    <col min="5" max="5" width="14" style="63" customWidth="1"/>
    <col min="6" max="7" width="9.42578125" style="63" customWidth="1"/>
    <col min="8" max="8" width="9.42578125" style="67" customWidth="1"/>
    <col min="9" max="9" width="1.7109375" style="67" customWidth="1"/>
    <col min="10" max="19" width="9.140625" style="67" customWidth="1"/>
    <col min="20" max="20" width="2.85546875" style="67" customWidth="1"/>
    <col min="21" max="21" width="8.7109375" style="67" customWidth="1"/>
    <col min="22" max="26" width="8.7109375" style="63" customWidth="1"/>
    <col min="27" max="16384" width="14.42578125" style="63"/>
  </cols>
  <sheetData>
    <row r="1" spans="1:26" ht="34.5" customHeight="1">
      <c r="A1" s="31" t="s">
        <v>0</v>
      </c>
      <c r="B1" s="32"/>
      <c r="C1" s="32"/>
      <c r="D1" s="32"/>
      <c r="E1" s="32"/>
      <c r="F1" s="69" t="s">
        <v>2</v>
      </c>
      <c r="G1" s="69"/>
      <c r="H1" s="69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1"/>
    </row>
    <row r="2" spans="1:26" ht="30" customHeight="1">
      <c r="A2" s="33" t="s">
        <v>1</v>
      </c>
      <c r="B2" s="34"/>
      <c r="C2" s="34"/>
      <c r="D2" s="34"/>
      <c r="E2" s="35"/>
      <c r="F2" s="69"/>
      <c r="G2" s="69"/>
      <c r="H2" s="69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1"/>
    </row>
    <row r="3" spans="1:26" ht="30" customHeight="1">
      <c r="A3" s="37" t="s">
        <v>66</v>
      </c>
      <c r="B3" s="38"/>
      <c r="C3" s="38"/>
      <c r="D3" s="38"/>
      <c r="E3" s="39"/>
      <c r="F3" s="69"/>
      <c r="G3" s="69"/>
      <c r="H3" s="6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1"/>
    </row>
    <row r="4" spans="1:26" ht="30" customHeight="1">
      <c r="A4" s="1" t="s">
        <v>3</v>
      </c>
      <c r="B4" s="2" t="s">
        <v>4</v>
      </c>
      <c r="C4" s="2" t="s">
        <v>5</v>
      </c>
      <c r="D4" s="2" t="s">
        <v>67</v>
      </c>
      <c r="E4" s="27" t="s">
        <v>6</v>
      </c>
      <c r="F4" s="69"/>
      <c r="G4" s="69"/>
      <c r="H4" s="69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1"/>
      <c r="U4" s="61"/>
      <c r="V4" s="62"/>
      <c r="W4" s="62"/>
      <c r="X4" s="62"/>
      <c r="Y4" s="62"/>
      <c r="Z4" s="62"/>
    </row>
    <row r="5" spans="1:26" ht="30" customHeight="1">
      <c r="A5" s="3">
        <f t="shared" ref="A5:A52" si="0">IF(B5="","",ROW()-4)</f>
        <v>1</v>
      </c>
      <c r="B5" s="28" t="s">
        <v>7</v>
      </c>
      <c r="C5" s="28" t="s">
        <v>8</v>
      </c>
      <c r="D5" s="29">
        <v>78000</v>
      </c>
      <c r="E5" s="30" t="s">
        <v>20</v>
      </c>
      <c r="F5" s="69"/>
      <c r="G5" s="69"/>
      <c r="H5" s="69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1"/>
      <c r="U5" s="61"/>
      <c r="V5" s="62"/>
      <c r="W5" s="62"/>
      <c r="X5" s="62"/>
      <c r="Y5" s="62"/>
      <c r="Z5" s="62"/>
    </row>
    <row r="6" spans="1:26" ht="30" customHeight="1">
      <c r="A6" s="3">
        <f t="shared" si="0"/>
        <v>2</v>
      </c>
      <c r="B6" s="28" t="s">
        <v>10</v>
      </c>
      <c r="C6" s="28" t="s">
        <v>11</v>
      </c>
      <c r="D6" s="29">
        <v>90300</v>
      </c>
      <c r="E6" s="30" t="s">
        <v>9</v>
      </c>
      <c r="F6" s="69"/>
      <c r="G6" s="69"/>
      <c r="H6" s="69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1"/>
      <c r="U6" s="61"/>
      <c r="V6" s="62"/>
      <c r="W6" s="62"/>
      <c r="X6" s="62"/>
      <c r="Y6" s="62"/>
      <c r="Z6" s="62"/>
    </row>
    <row r="7" spans="1:26" ht="30" customHeight="1">
      <c r="A7" s="3">
        <f t="shared" si="0"/>
        <v>3</v>
      </c>
      <c r="B7" s="28" t="s">
        <v>12</v>
      </c>
      <c r="C7" s="28" t="s">
        <v>11</v>
      </c>
      <c r="D7" s="29">
        <v>80200</v>
      </c>
      <c r="E7" s="30" t="s">
        <v>9</v>
      </c>
      <c r="F7" s="69"/>
      <c r="G7" s="69"/>
      <c r="H7" s="69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1"/>
      <c r="U7" s="61"/>
      <c r="V7" s="62"/>
      <c r="W7" s="62"/>
      <c r="X7" s="62"/>
      <c r="Y7" s="62"/>
      <c r="Z7" s="62"/>
    </row>
    <row r="8" spans="1:26" ht="30" customHeight="1">
      <c r="A8" s="3">
        <f t="shared" si="0"/>
        <v>4</v>
      </c>
      <c r="B8" s="28" t="s">
        <v>13</v>
      </c>
      <c r="C8" s="28" t="s">
        <v>11</v>
      </c>
      <c r="D8" s="29">
        <v>71300</v>
      </c>
      <c r="E8" s="29" t="s">
        <v>9</v>
      </c>
      <c r="F8" s="59"/>
      <c r="G8" s="59"/>
      <c r="H8" s="60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/>
      <c r="Y8" s="62"/>
      <c r="Z8" s="62"/>
    </row>
    <row r="9" spans="1:26" ht="30" customHeight="1">
      <c r="A9" s="3">
        <f t="shared" si="0"/>
        <v>5</v>
      </c>
      <c r="B9" s="28" t="s">
        <v>14</v>
      </c>
      <c r="C9" s="28" t="s">
        <v>11</v>
      </c>
      <c r="D9" s="29">
        <v>80200</v>
      </c>
      <c r="E9" s="30" t="s">
        <v>9</v>
      </c>
      <c r="F9" s="40" t="s">
        <v>74</v>
      </c>
      <c r="G9" s="40"/>
      <c r="H9" s="4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/>
      <c r="Y9" s="62"/>
      <c r="Z9" s="62"/>
    </row>
    <row r="10" spans="1:26" ht="30" customHeight="1">
      <c r="A10" s="3">
        <f t="shared" si="0"/>
        <v>6</v>
      </c>
      <c r="B10" s="28" t="s">
        <v>15</v>
      </c>
      <c r="C10" s="28" t="s">
        <v>11</v>
      </c>
      <c r="D10" s="29">
        <v>65000</v>
      </c>
      <c r="E10" s="30" t="s">
        <v>9</v>
      </c>
      <c r="F10" s="40"/>
      <c r="G10" s="40"/>
      <c r="H10" s="4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2"/>
      <c r="Y10" s="62"/>
      <c r="Z10" s="62"/>
    </row>
    <row r="11" spans="1:26" ht="30" customHeight="1">
      <c r="A11" s="3">
        <f t="shared" si="0"/>
        <v>7</v>
      </c>
      <c r="B11" s="28" t="s">
        <v>16</v>
      </c>
      <c r="C11" s="28" t="s">
        <v>11</v>
      </c>
      <c r="D11" s="29">
        <v>67000</v>
      </c>
      <c r="E11" s="30" t="s">
        <v>9</v>
      </c>
      <c r="F11" s="40"/>
      <c r="G11" s="40"/>
      <c r="H11" s="4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</row>
    <row r="12" spans="1:26" ht="30" customHeight="1">
      <c r="A12" s="56">
        <f t="shared" si="0"/>
        <v>8</v>
      </c>
      <c r="B12" s="57" t="s">
        <v>17</v>
      </c>
      <c r="C12" s="57" t="s">
        <v>11</v>
      </c>
      <c r="D12" s="58">
        <v>75600</v>
      </c>
      <c r="E12" s="58" t="s">
        <v>9</v>
      </c>
      <c r="F12" s="59"/>
      <c r="G12" s="59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62"/>
      <c r="X12" s="62"/>
      <c r="Y12" s="62"/>
      <c r="Z12" s="62"/>
    </row>
    <row r="13" spans="1:26" ht="30" customHeight="1">
      <c r="A13" s="56">
        <f t="shared" si="0"/>
        <v>9</v>
      </c>
      <c r="B13" s="57" t="s">
        <v>18</v>
      </c>
      <c r="C13" s="57" t="s">
        <v>11</v>
      </c>
      <c r="D13" s="58">
        <v>77900</v>
      </c>
      <c r="E13" s="58" t="s">
        <v>9</v>
      </c>
      <c r="F13" s="59"/>
      <c r="G13" s="59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62"/>
      <c r="X13" s="62"/>
      <c r="Y13" s="62"/>
      <c r="Z13" s="62"/>
    </row>
    <row r="14" spans="1:26" ht="30" customHeight="1">
      <c r="A14" s="56">
        <f t="shared" si="0"/>
        <v>10</v>
      </c>
      <c r="B14" s="57" t="s">
        <v>19</v>
      </c>
      <c r="C14" s="57" t="s">
        <v>11</v>
      </c>
      <c r="D14" s="58">
        <v>49900</v>
      </c>
      <c r="E14" s="58" t="s">
        <v>20</v>
      </c>
      <c r="F14" s="59"/>
      <c r="G14" s="59"/>
      <c r="H14" s="6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62"/>
      <c r="X14" s="62"/>
      <c r="Y14" s="62"/>
      <c r="Z14" s="62"/>
    </row>
    <row r="15" spans="1:26" ht="30" customHeight="1">
      <c r="A15" s="56">
        <f t="shared" si="0"/>
        <v>11</v>
      </c>
      <c r="B15" s="57" t="s">
        <v>21</v>
      </c>
      <c r="C15" s="57" t="s">
        <v>11</v>
      </c>
      <c r="D15" s="58">
        <v>49900</v>
      </c>
      <c r="E15" s="58" t="s">
        <v>20</v>
      </c>
      <c r="F15" s="59"/>
      <c r="G15" s="59"/>
      <c r="H15" s="60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  <c r="W15" s="62"/>
      <c r="X15" s="62"/>
      <c r="Y15" s="62"/>
      <c r="Z15" s="62"/>
    </row>
    <row r="16" spans="1:26" ht="30" customHeight="1">
      <c r="A16" s="56">
        <f t="shared" si="0"/>
        <v>12</v>
      </c>
      <c r="B16" s="57" t="s">
        <v>22</v>
      </c>
      <c r="C16" s="57" t="s">
        <v>11</v>
      </c>
      <c r="D16" s="58">
        <v>49900</v>
      </c>
      <c r="E16" s="58" t="s">
        <v>20</v>
      </c>
      <c r="F16" s="59"/>
      <c r="G16" s="59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62"/>
      <c r="X16" s="62"/>
      <c r="Y16" s="62"/>
      <c r="Z16" s="62"/>
    </row>
    <row r="17" spans="1:26" ht="30" customHeight="1">
      <c r="A17" s="56">
        <f t="shared" si="0"/>
        <v>13</v>
      </c>
      <c r="B17" s="57" t="s">
        <v>23</v>
      </c>
      <c r="C17" s="57" t="s">
        <v>24</v>
      </c>
      <c r="D17" s="58">
        <v>80200</v>
      </c>
      <c r="E17" s="58" t="s">
        <v>9</v>
      </c>
      <c r="F17" s="59"/>
      <c r="G17" s="59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Y17" s="62"/>
      <c r="Z17" s="62"/>
    </row>
    <row r="18" spans="1:26" ht="30" customHeight="1">
      <c r="A18" s="56">
        <f t="shared" si="0"/>
        <v>14</v>
      </c>
      <c r="B18" s="57" t="s">
        <v>25</v>
      </c>
      <c r="C18" s="57" t="s">
        <v>11</v>
      </c>
      <c r="D18" s="58">
        <v>48400</v>
      </c>
      <c r="E18" s="58" t="s">
        <v>20</v>
      </c>
      <c r="F18" s="59"/>
      <c r="G18" s="59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62"/>
    </row>
    <row r="19" spans="1:26" ht="30" customHeight="1">
      <c r="A19" s="56">
        <f t="shared" si="0"/>
        <v>15</v>
      </c>
      <c r="B19" s="57" t="s">
        <v>26</v>
      </c>
      <c r="C19" s="57" t="s">
        <v>24</v>
      </c>
      <c r="D19" s="58">
        <v>43800</v>
      </c>
      <c r="E19" s="58" t="s">
        <v>20</v>
      </c>
      <c r="F19" s="59"/>
      <c r="G19" s="59"/>
      <c r="H19" s="60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  <c r="W19" s="62"/>
      <c r="X19" s="62"/>
      <c r="Y19" s="62"/>
      <c r="Z19" s="62"/>
    </row>
    <row r="20" spans="1:26" ht="30" customHeight="1">
      <c r="A20" s="56">
        <f t="shared" si="0"/>
        <v>16</v>
      </c>
      <c r="B20" s="57" t="s">
        <v>27</v>
      </c>
      <c r="C20" s="57" t="s">
        <v>24</v>
      </c>
      <c r="D20" s="58">
        <v>53900</v>
      </c>
      <c r="E20" s="58" t="s">
        <v>20</v>
      </c>
      <c r="F20" s="59"/>
      <c r="G20" s="59"/>
      <c r="H20" s="60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  <c r="W20" s="62"/>
      <c r="X20" s="62"/>
      <c r="Y20" s="62"/>
      <c r="Z20" s="62"/>
    </row>
    <row r="21" spans="1:26" ht="30" customHeight="1">
      <c r="A21" s="56">
        <f t="shared" si="0"/>
        <v>17</v>
      </c>
      <c r="B21" s="57" t="s">
        <v>28</v>
      </c>
      <c r="C21" s="57" t="s">
        <v>29</v>
      </c>
      <c r="D21" s="58">
        <v>46100</v>
      </c>
      <c r="E21" s="58" t="s">
        <v>9</v>
      </c>
      <c r="F21" s="59"/>
      <c r="G21" s="59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62"/>
      <c r="X21" s="62"/>
      <c r="Y21" s="62"/>
      <c r="Z21" s="62"/>
    </row>
    <row r="22" spans="1:26" ht="30" customHeight="1">
      <c r="A22" s="56">
        <f t="shared" si="0"/>
        <v>18</v>
      </c>
      <c r="B22" s="57" t="s">
        <v>30</v>
      </c>
      <c r="C22" s="57" t="s">
        <v>11</v>
      </c>
      <c r="D22" s="58">
        <v>49900</v>
      </c>
      <c r="E22" s="58" t="s">
        <v>20</v>
      </c>
      <c r="F22" s="59"/>
      <c r="G22" s="59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62"/>
      <c r="X22" s="62"/>
      <c r="Y22" s="62"/>
      <c r="Z22" s="62"/>
    </row>
    <row r="23" spans="1:26" ht="30" customHeight="1">
      <c r="A23" s="56">
        <f t="shared" si="0"/>
        <v>19</v>
      </c>
      <c r="B23" s="57" t="s">
        <v>31</v>
      </c>
      <c r="C23" s="57" t="s">
        <v>11</v>
      </c>
      <c r="D23" s="58">
        <v>49900</v>
      </c>
      <c r="E23" s="58" t="s">
        <v>20</v>
      </c>
      <c r="F23" s="59"/>
      <c r="G23" s="59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62"/>
      <c r="X23" s="62"/>
      <c r="Y23" s="62"/>
      <c r="Z23" s="62"/>
    </row>
    <row r="24" spans="1:26" ht="30" customHeight="1">
      <c r="A24" s="56">
        <f t="shared" si="0"/>
        <v>20</v>
      </c>
      <c r="B24" s="57" t="s">
        <v>32</v>
      </c>
      <c r="C24" s="57" t="s">
        <v>11</v>
      </c>
      <c r="D24" s="58">
        <v>65000</v>
      </c>
      <c r="E24" s="58" t="s">
        <v>9</v>
      </c>
      <c r="F24" s="59"/>
      <c r="G24" s="59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2"/>
      <c r="W24" s="62"/>
      <c r="X24" s="62"/>
      <c r="Y24" s="62"/>
      <c r="Z24" s="62"/>
    </row>
    <row r="25" spans="1:26" ht="30" customHeight="1">
      <c r="A25" s="56">
        <f t="shared" si="0"/>
        <v>21</v>
      </c>
      <c r="B25" s="57" t="s">
        <v>33</v>
      </c>
      <c r="C25" s="57" t="s">
        <v>11</v>
      </c>
      <c r="D25" s="58">
        <v>80200</v>
      </c>
      <c r="E25" s="58" t="s">
        <v>9</v>
      </c>
      <c r="F25" s="59"/>
      <c r="G25" s="59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62"/>
      <c r="X25" s="62"/>
      <c r="Y25" s="62"/>
      <c r="Z25" s="62"/>
    </row>
    <row r="26" spans="1:26" ht="30" customHeight="1">
      <c r="A26" s="56">
        <f t="shared" si="0"/>
        <v>22</v>
      </c>
      <c r="B26" s="57" t="s">
        <v>34</v>
      </c>
      <c r="C26" s="57" t="s">
        <v>11</v>
      </c>
      <c r="D26" s="58">
        <v>80200</v>
      </c>
      <c r="E26" s="58" t="s">
        <v>9</v>
      </c>
      <c r="F26" s="59"/>
      <c r="G26" s="59"/>
      <c r="H26" s="60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62"/>
      <c r="X26" s="62"/>
      <c r="Y26" s="62"/>
      <c r="Z26" s="62"/>
    </row>
    <row r="27" spans="1:26" ht="30" customHeight="1">
      <c r="A27" s="56">
        <f t="shared" si="0"/>
        <v>23</v>
      </c>
      <c r="B27" s="57" t="s">
        <v>35</v>
      </c>
      <c r="C27" s="57" t="s">
        <v>11</v>
      </c>
      <c r="D27" s="58">
        <v>80200</v>
      </c>
      <c r="E27" s="58" t="s">
        <v>9</v>
      </c>
      <c r="F27" s="59"/>
      <c r="G27" s="59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62"/>
      <c r="X27" s="62"/>
      <c r="Y27" s="62"/>
      <c r="Z27" s="62"/>
    </row>
    <row r="28" spans="1:26" ht="30" customHeight="1">
      <c r="A28" s="56">
        <f t="shared" si="0"/>
        <v>24</v>
      </c>
      <c r="B28" s="57" t="s">
        <v>36</v>
      </c>
      <c r="C28" s="57" t="s">
        <v>11</v>
      </c>
      <c r="D28" s="58">
        <v>80200</v>
      </c>
      <c r="E28" s="58" t="s">
        <v>9</v>
      </c>
      <c r="F28" s="59"/>
      <c r="G28" s="59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62"/>
      <c r="X28" s="62"/>
      <c r="Y28" s="62"/>
      <c r="Z28" s="62"/>
    </row>
    <row r="29" spans="1:26" ht="30" customHeight="1">
      <c r="A29" s="56">
        <f t="shared" si="0"/>
        <v>25</v>
      </c>
      <c r="B29" s="57" t="s">
        <v>37</v>
      </c>
      <c r="C29" s="57" t="s">
        <v>11</v>
      </c>
      <c r="D29" s="58">
        <v>80200</v>
      </c>
      <c r="E29" s="58" t="s">
        <v>9</v>
      </c>
      <c r="F29" s="59"/>
      <c r="G29" s="59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62"/>
      <c r="X29" s="62"/>
      <c r="Y29" s="62"/>
      <c r="Z29" s="62"/>
    </row>
    <row r="30" spans="1:26" ht="30" customHeight="1">
      <c r="A30" s="56">
        <f t="shared" si="0"/>
        <v>26</v>
      </c>
      <c r="B30" s="57" t="s">
        <v>38</v>
      </c>
      <c r="C30" s="57" t="s">
        <v>11</v>
      </c>
      <c r="D30" s="58">
        <v>80200</v>
      </c>
      <c r="E30" s="58" t="s">
        <v>9</v>
      </c>
      <c r="F30" s="59"/>
      <c r="G30" s="59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62"/>
      <c r="X30" s="62"/>
      <c r="Y30" s="62"/>
      <c r="Z30" s="62"/>
    </row>
    <row r="31" spans="1:26" ht="30" customHeight="1">
      <c r="A31" s="56">
        <f t="shared" si="0"/>
        <v>27</v>
      </c>
      <c r="B31" s="57" t="s">
        <v>39</v>
      </c>
      <c r="C31" s="57" t="s">
        <v>11</v>
      </c>
      <c r="D31" s="58">
        <v>80200</v>
      </c>
      <c r="E31" s="58" t="s">
        <v>9</v>
      </c>
      <c r="F31" s="59"/>
      <c r="G31" s="59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62"/>
      <c r="X31" s="62"/>
      <c r="Y31" s="62"/>
      <c r="Z31" s="62"/>
    </row>
    <row r="32" spans="1:26" ht="30" customHeight="1">
      <c r="A32" s="56">
        <f t="shared" si="0"/>
        <v>28</v>
      </c>
      <c r="B32" s="57" t="s">
        <v>40</v>
      </c>
      <c r="C32" s="57" t="s">
        <v>11</v>
      </c>
      <c r="D32" s="58">
        <v>80200</v>
      </c>
      <c r="E32" s="58" t="s">
        <v>9</v>
      </c>
      <c r="F32" s="59"/>
      <c r="G32" s="59"/>
      <c r="H32" s="60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62"/>
      <c r="X32" s="62"/>
      <c r="Y32" s="62"/>
      <c r="Z32" s="62"/>
    </row>
    <row r="33" spans="1:26" ht="30" customHeight="1">
      <c r="A33" s="56">
        <f t="shared" si="0"/>
        <v>29</v>
      </c>
      <c r="B33" s="57" t="s">
        <v>41</v>
      </c>
      <c r="C33" s="57" t="s">
        <v>11</v>
      </c>
      <c r="D33" s="58">
        <v>80200</v>
      </c>
      <c r="E33" s="58" t="s">
        <v>9</v>
      </c>
      <c r="F33" s="59"/>
      <c r="G33" s="59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  <c r="W33" s="62"/>
      <c r="X33" s="62"/>
      <c r="Y33" s="62"/>
      <c r="Z33" s="62"/>
    </row>
    <row r="34" spans="1:26" ht="30" customHeight="1">
      <c r="A34" s="56">
        <f t="shared" si="0"/>
        <v>30</v>
      </c>
      <c r="B34" s="57" t="s">
        <v>42</v>
      </c>
      <c r="C34" s="57" t="s">
        <v>11</v>
      </c>
      <c r="D34" s="58">
        <v>80200</v>
      </c>
      <c r="E34" s="58" t="s">
        <v>9</v>
      </c>
      <c r="F34" s="59"/>
      <c r="G34" s="59"/>
      <c r="H34" s="60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  <c r="W34" s="62"/>
      <c r="X34" s="62"/>
      <c r="Y34" s="62"/>
      <c r="Z34" s="62"/>
    </row>
    <row r="35" spans="1:26" ht="30" customHeight="1">
      <c r="A35" s="56">
        <f t="shared" si="0"/>
        <v>31</v>
      </c>
      <c r="B35" s="57" t="s">
        <v>43</v>
      </c>
      <c r="C35" s="57" t="s">
        <v>11</v>
      </c>
      <c r="D35" s="58">
        <v>80200</v>
      </c>
      <c r="E35" s="58" t="s">
        <v>9</v>
      </c>
      <c r="F35" s="59"/>
      <c r="G35" s="59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62"/>
      <c r="X35" s="62"/>
      <c r="Y35" s="62"/>
      <c r="Z35" s="62"/>
    </row>
    <row r="36" spans="1:26" ht="30" customHeight="1">
      <c r="A36" s="56">
        <f t="shared" si="0"/>
        <v>32</v>
      </c>
      <c r="B36" s="57" t="s">
        <v>44</v>
      </c>
      <c r="C36" s="57" t="s">
        <v>11</v>
      </c>
      <c r="D36" s="58">
        <v>80200</v>
      </c>
      <c r="E36" s="58" t="s">
        <v>9</v>
      </c>
      <c r="F36" s="59"/>
      <c r="G36" s="59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Y36" s="62"/>
      <c r="Z36" s="62"/>
    </row>
    <row r="37" spans="1:26" ht="30" customHeight="1">
      <c r="A37" s="56">
        <f t="shared" si="0"/>
        <v>33</v>
      </c>
      <c r="B37" s="57" t="s">
        <v>45</v>
      </c>
      <c r="C37" s="57" t="s">
        <v>11</v>
      </c>
      <c r="D37" s="58">
        <v>80200</v>
      </c>
      <c r="E37" s="58" t="s">
        <v>9</v>
      </c>
      <c r="F37" s="59"/>
      <c r="G37" s="59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  <c r="W37" s="62"/>
      <c r="X37" s="62"/>
      <c r="Y37" s="62"/>
      <c r="Z37" s="62"/>
    </row>
    <row r="38" spans="1:26" ht="30" customHeight="1">
      <c r="A38" s="56">
        <f t="shared" si="0"/>
        <v>34</v>
      </c>
      <c r="B38" s="57" t="s">
        <v>46</v>
      </c>
      <c r="C38" s="57" t="s">
        <v>11</v>
      </c>
      <c r="D38" s="58">
        <v>80200</v>
      </c>
      <c r="E38" s="58" t="s">
        <v>9</v>
      </c>
      <c r="F38" s="59"/>
      <c r="G38" s="59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2"/>
      <c r="W38" s="62"/>
      <c r="X38" s="62"/>
      <c r="Y38" s="62"/>
      <c r="Z38" s="62"/>
    </row>
    <row r="39" spans="1:26" ht="30" customHeight="1">
      <c r="A39" s="56">
        <f t="shared" si="0"/>
        <v>35</v>
      </c>
      <c r="B39" s="57" t="s">
        <v>47</v>
      </c>
      <c r="C39" s="57" t="s">
        <v>11</v>
      </c>
      <c r="D39" s="58">
        <v>80200</v>
      </c>
      <c r="E39" s="58" t="s">
        <v>9</v>
      </c>
      <c r="F39" s="59"/>
      <c r="G39" s="59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62"/>
      <c r="X39" s="62"/>
      <c r="Y39" s="62"/>
      <c r="Z39" s="62"/>
    </row>
    <row r="40" spans="1:26" ht="30" customHeight="1">
      <c r="A40" s="56">
        <f t="shared" si="0"/>
        <v>36</v>
      </c>
      <c r="B40" s="57" t="s">
        <v>48</v>
      </c>
      <c r="C40" s="57" t="s">
        <v>11</v>
      </c>
      <c r="D40" s="58">
        <v>80200</v>
      </c>
      <c r="E40" s="58" t="s">
        <v>9</v>
      </c>
      <c r="F40" s="59"/>
      <c r="G40" s="59"/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  <c r="W40" s="62"/>
      <c r="X40" s="62"/>
      <c r="Y40" s="62"/>
      <c r="Z40" s="62"/>
    </row>
    <row r="41" spans="1:26" ht="30" customHeight="1">
      <c r="A41" s="56">
        <f t="shared" si="0"/>
        <v>37</v>
      </c>
      <c r="B41" s="57" t="s">
        <v>49</v>
      </c>
      <c r="C41" s="57" t="s">
        <v>11</v>
      </c>
      <c r="D41" s="58">
        <v>80200</v>
      </c>
      <c r="E41" s="58" t="s">
        <v>9</v>
      </c>
      <c r="F41" s="59"/>
      <c r="G41" s="59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  <c r="W41" s="62"/>
      <c r="X41" s="62"/>
      <c r="Y41" s="62"/>
      <c r="Z41" s="62"/>
    </row>
    <row r="42" spans="1:26" ht="30" customHeight="1">
      <c r="A42" s="56">
        <f t="shared" si="0"/>
        <v>38</v>
      </c>
      <c r="B42" s="57" t="s">
        <v>50</v>
      </c>
      <c r="C42" s="57" t="s">
        <v>11</v>
      </c>
      <c r="D42" s="58">
        <v>80200</v>
      </c>
      <c r="E42" s="58" t="s">
        <v>9</v>
      </c>
      <c r="F42" s="59"/>
      <c r="G42" s="59"/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  <c r="W42" s="62"/>
      <c r="X42" s="62"/>
      <c r="Y42" s="62"/>
      <c r="Z42" s="62"/>
    </row>
    <row r="43" spans="1:26" ht="30" customHeight="1">
      <c r="A43" s="56">
        <f t="shared" si="0"/>
        <v>39</v>
      </c>
      <c r="B43" s="57" t="s">
        <v>51</v>
      </c>
      <c r="C43" s="57" t="s">
        <v>11</v>
      </c>
      <c r="D43" s="58">
        <v>80200</v>
      </c>
      <c r="E43" s="58" t="s">
        <v>9</v>
      </c>
      <c r="F43" s="59"/>
      <c r="G43" s="59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62"/>
      <c r="X43" s="62"/>
      <c r="Y43" s="62"/>
      <c r="Z43" s="62"/>
    </row>
    <row r="44" spans="1:26" ht="30" customHeight="1">
      <c r="A44" s="56">
        <f t="shared" si="0"/>
        <v>40</v>
      </c>
      <c r="B44" s="57" t="s">
        <v>52</v>
      </c>
      <c r="C44" s="57" t="s">
        <v>11</v>
      </c>
      <c r="D44" s="58">
        <v>80200</v>
      </c>
      <c r="E44" s="58" t="s">
        <v>9</v>
      </c>
      <c r="F44" s="59"/>
      <c r="G44" s="59"/>
      <c r="H44" s="60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62"/>
      <c r="X44" s="62"/>
      <c r="Y44" s="62"/>
      <c r="Z44" s="62"/>
    </row>
    <row r="45" spans="1:26" ht="30" customHeight="1">
      <c r="A45" s="56">
        <f t="shared" si="0"/>
        <v>41</v>
      </c>
      <c r="B45" s="57" t="s">
        <v>53</v>
      </c>
      <c r="C45" s="57" t="s">
        <v>11</v>
      </c>
      <c r="D45" s="58">
        <v>80200</v>
      </c>
      <c r="E45" s="58" t="s">
        <v>9</v>
      </c>
      <c r="F45" s="59"/>
      <c r="G45" s="59"/>
      <c r="H45" s="60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  <c r="W45" s="62"/>
      <c r="X45" s="62"/>
      <c r="Y45" s="62"/>
      <c r="Z45" s="62"/>
    </row>
    <row r="46" spans="1:26" ht="30" customHeight="1">
      <c r="A46" s="56">
        <f t="shared" si="0"/>
        <v>42</v>
      </c>
      <c r="B46" s="57" t="s">
        <v>54</v>
      </c>
      <c r="C46" s="57" t="s">
        <v>11</v>
      </c>
      <c r="D46" s="58">
        <v>80200</v>
      </c>
      <c r="E46" s="58" t="s">
        <v>9</v>
      </c>
      <c r="F46" s="59"/>
      <c r="G46" s="59"/>
      <c r="H46" s="60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  <c r="W46" s="62"/>
      <c r="X46" s="62"/>
      <c r="Y46" s="62"/>
      <c r="Z46" s="62"/>
    </row>
    <row r="47" spans="1:26" ht="30" customHeight="1">
      <c r="A47" s="56">
        <f t="shared" si="0"/>
        <v>43</v>
      </c>
      <c r="B47" s="57" t="s">
        <v>68</v>
      </c>
      <c r="C47" s="57" t="s">
        <v>11</v>
      </c>
      <c r="D47" s="58">
        <v>80200</v>
      </c>
      <c r="E47" s="58" t="s">
        <v>9</v>
      </c>
      <c r="F47" s="64"/>
      <c r="G47" s="64"/>
      <c r="H47" s="65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6" ht="30" customHeight="1">
      <c r="A48" s="56">
        <f t="shared" si="0"/>
        <v>44</v>
      </c>
      <c r="B48" s="57" t="s">
        <v>69</v>
      </c>
      <c r="C48" s="57" t="s">
        <v>11</v>
      </c>
      <c r="D48" s="58">
        <v>80200</v>
      </c>
      <c r="E48" s="58" t="s">
        <v>9</v>
      </c>
      <c r="F48" s="64"/>
      <c r="G48" s="64"/>
      <c r="H48" s="65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 ht="30" customHeight="1">
      <c r="A49" s="56">
        <f t="shared" si="0"/>
        <v>45</v>
      </c>
      <c r="B49" s="57" t="s">
        <v>70</v>
      </c>
      <c r="C49" s="57" t="s">
        <v>11</v>
      </c>
      <c r="D49" s="58">
        <v>80200</v>
      </c>
      <c r="E49" s="58" t="s">
        <v>9</v>
      </c>
      <c r="F49" s="64"/>
      <c r="G49" s="64"/>
      <c r="H49" s="6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1:20" ht="30" customHeight="1">
      <c r="A50" s="56">
        <f t="shared" si="0"/>
        <v>46</v>
      </c>
      <c r="B50" s="57" t="s">
        <v>71</v>
      </c>
      <c r="C50" s="57" t="s">
        <v>11</v>
      </c>
      <c r="D50" s="58">
        <v>80200</v>
      </c>
      <c r="E50" s="58" t="s">
        <v>9</v>
      </c>
      <c r="F50" s="64"/>
      <c r="G50" s="64"/>
      <c r="H50" s="6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  <row r="51" spans="1:20" ht="30" customHeight="1">
      <c r="A51" s="56">
        <f t="shared" si="0"/>
        <v>47</v>
      </c>
      <c r="B51" s="57" t="s">
        <v>72</v>
      </c>
      <c r="C51" s="57" t="s">
        <v>11</v>
      </c>
      <c r="D51" s="58">
        <v>80200</v>
      </c>
      <c r="E51" s="58" t="s">
        <v>9</v>
      </c>
      <c r="F51" s="64"/>
      <c r="G51" s="64"/>
      <c r="H51" s="6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</row>
    <row r="52" spans="1:20" ht="30" customHeight="1">
      <c r="A52" s="56">
        <f t="shared" si="0"/>
        <v>48</v>
      </c>
      <c r="B52" s="57" t="s">
        <v>73</v>
      </c>
      <c r="C52" s="57" t="s">
        <v>11</v>
      </c>
      <c r="D52" s="58">
        <v>78000</v>
      </c>
      <c r="E52" s="58" t="s">
        <v>20</v>
      </c>
      <c r="F52" s="64"/>
      <c r="G52" s="64"/>
      <c r="H52" s="65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1:20" ht="15.75" customHeight="1">
      <c r="A53" s="64"/>
      <c r="B53" s="64"/>
      <c r="C53" s="64"/>
      <c r="D53" s="64"/>
      <c r="E53" s="64"/>
      <c r="F53" s="64"/>
      <c r="G53" s="64"/>
      <c r="H53" s="65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</row>
    <row r="54" spans="1:20" ht="15.75" customHeight="1">
      <c r="A54" s="64"/>
      <c r="B54" s="64"/>
      <c r="C54" s="64"/>
      <c r="D54" s="64"/>
      <c r="E54" s="64"/>
      <c r="F54" s="64"/>
      <c r="G54" s="64"/>
      <c r="H54" s="65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</row>
    <row r="55" spans="1:20" ht="15.75" customHeight="1">
      <c r="A55" s="64"/>
      <c r="B55" s="64"/>
      <c r="C55" s="64"/>
      <c r="D55" s="64"/>
      <c r="E55" s="64"/>
      <c r="F55" s="64"/>
      <c r="G55" s="64"/>
      <c r="H55" s="65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</row>
    <row r="56" spans="1:20" ht="15.75" customHeight="1">
      <c r="A56" s="64"/>
      <c r="B56" s="64"/>
      <c r="C56" s="64"/>
      <c r="D56" s="64"/>
      <c r="E56" s="64"/>
      <c r="F56" s="64"/>
      <c r="G56" s="64"/>
      <c r="H56" s="65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</row>
    <row r="57" spans="1:20" ht="15.75" customHeight="1">
      <c r="A57" s="64"/>
      <c r="B57" s="64"/>
      <c r="C57" s="64"/>
      <c r="D57" s="64"/>
      <c r="E57" s="64"/>
      <c r="F57" s="64"/>
      <c r="G57" s="64"/>
      <c r="H57" s="65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</row>
    <row r="58" spans="1:20" ht="15.75" hidden="1" customHeight="1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</row>
    <row r="59" spans="1:20" ht="15.75" hidden="1" customHeight="1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</row>
    <row r="60" spans="1:20" ht="15.75" hidden="1" customHeight="1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ht="15.75" hidden="1" customHeight="1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</row>
    <row r="62" spans="1:20" ht="15.75" hidden="1" customHeight="1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</row>
    <row r="63" spans="1:20" ht="15.75" hidden="1" customHeight="1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</row>
    <row r="64" spans="1:20" ht="15.75" hidden="1" customHeight="1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spans="9:20" ht="15.75" hidden="1" customHeight="1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</row>
    <row r="66" spans="9:20" ht="15.75" hidden="1" customHeight="1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</row>
    <row r="67" spans="9:20" ht="15.75" hidden="1" customHeight="1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</row>
    <row r="68" spans="9:20" ht="15.75" hidden="1" customHeight="1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</row>
    <row r="69" spans="9:20" ht="15.75" hidden="1" customHeight="1"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</row>
    <row r="70" spans="9:20" ht="15.75" hidden="1" customHeight="1"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</row>
    <row r="71" spans="9:20" ht="15.75" hidden="1" customHeight="1"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</row>
    <row r="72" spans="9:20" ht="15.75" hidden="1" customHeight="1"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</row>
    <row r="73" spans="9:20" ht="15.75" hidden="1" customHeight="1"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9:20" ht="15.75" hidden="1" customHeight="1"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</row>
    <row r="75" spans="9:20" ht="15.75" hidden="1" customHeight="1"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</row>
    <row r="76" spans="9:20" ht="15.75" hidden="1" customHeight="1"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</row>
    <row r="77" spans="9:20" ht="15.75" hidden="1" customHeight="1"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</row>
    <row r="78" spans="9:20" ht="15.75" hidden="1" customHeight="1"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9:20" ht="15.75" hidden="1" customHeight="1"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</row>
    <row r="80" spans="9:20" ht="15.75" hidden="1" customHeight="1"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</row>
    <row r="81" spans="9:20" ht="15.75" hidden="1" customHeight="1"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</row>
    <row r="82" spans="9:20" ht="15.75" hidden="1" customHeight="1"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</row>
    <row r="83" spans="9:20" ht="15.75" hidden="1" customHeight="1"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</row>
    <row r="84" spans="9:20" ht="15.75" hidden="1" customHeight="1"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</row>
    <row r="85" spans="9:20" ht="15.75" hidden="1" customHeight="1"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</row>
    <row r="86" spans="9:20" ht="15.75" hidden="1" customHeight="1"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</row>
    <row r="87" spans="9:20" ht="15.75" hidden="1" customHeight="1"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</row>
    <row r="88" spans="9:20" ht="15.75" hidden="1" customHeight="1"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</row>
    <row r="89" spans="9:20" ht="15.75" hidden="1" customHeight="1"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</row>
    <row r="90" spans="9:20" ht="15.75" hidden="1" customHeight="1"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9:20" ht="15.75" hidden="1" customHeight="1"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</row>
    <row r="92" spans="9:20" ht="15.75" hidden="1" customHeight="1"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</row>
    <row r="93" spans="9:20" ht="15.75" hidden="1" customHeight="1"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</row>
    <row r="94" spans="9:20" ht="15.75" hidden="1" customHeight="1"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</row>
    <row r="95" spans="9:20" ht="15.75" hidden="1" customHeight="1"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</row>
    <row r="96" spans="9:20" ht="15.75" hidden="1" customHeight="1"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</row>
    <row r="97" spans="9:20" ht="15.75" hidden="1" customHeight="1"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</row>
    <row r="98" spans="9:20" ht="15.75" hidden="1" customHeight="1"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</row>
    <row r="99" spans="9:20" ht="15.75" hidden="1" customHeight="1"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</row>
    <row r="100" spans="9:20" ht="15.75" hidden="1" customHeight="1"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</row>
    <row r="101" spans="9:20" ht="15.75" hidden="1" customHeight="1"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</row>
    <row r="102" spans="9:20" ht="15.75" hidden="1" customHeight="1"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</row>
    <row r="103" spans="9:20" ht="15.75" hidden="1" customHeight="1"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</row>
    <row r="104" spans="9:20" ht="15.75" hidden="1" customHeight="1"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</row>
    <row r="105" spans="9:20" ht="15.75" hidden="1" customHeight="1"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</row>
    <row r="106" spans="9:20" ht="15.75" hidden="1" customHeight="1"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</row>
    <row r="107" spans="9:20" ht="15.75" hidden="1" customHeight="1"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</row>
    <row r="108" spans="9:20" ht="15.75" hidden="1" customHeight="1"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</row>
    <row r="109" spans="9:20" ht="15.75" hidden="1" customHeight="1"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</row>
    <row r="110" spans="9:20" ht="15.75" hidden="1" customHeight="1"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</row>
    <row r="111" spans="9:20" ht="15.75" hidden="1" customHeight="1"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</row>
    <row r="112" spans="9:20" ht="15.75" hidden="1" customHeight="1"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</row>
    <row r="113" spans="9:20" ht="15.75" hidden="1" customHeight="1"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</row>
    <row r="114" spans="9:20" ht="15.75" hidden="1" customHeight="1"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</row>
    <row r="115" spans="9:20" ht="15.75" hidden="1" customHeight="1"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</row>
    <row r="116" spans="9:20" ht="15.75" hidden="1" customHeight="1"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</row>
    <row r="117" spans="9:20" ht="15.75" hidden="1" customHeight="1"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</row>
    <row r="118" spans="9:20" ht="15.75" hidden="1" customHeight="1"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</row>
    <row r="119" spans="9:20" ht="15.75" hidden="1" customHeight="1"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</row>
    <row r="120" spans="9:20" ht="15.75" hidden="1" customHeight="1"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</row>
    <row r="121" spans="9:20" ht="15.75" hidden="1" customHeight="1"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</row>
    <row r="122" spans="9:20" ht="15.75" hidden="1" customHeight="1"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</row>
    <row r="123" spans="9:20" ht="15.75" hidden="1" customHeight="1"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</row>
    <row r="124" spans="9:20" ht="15.75" hidden="1" customHeight="1"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</row>
    <row r="125" spans="9:20" ht="15.75" hidden="1" customHeight="1"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</row>
    <row r="126" spans="9:20" ht="15.75" hidden="1" customHeight="1"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</row>
    <row r="127" spans="9:20" ht="15.75" hidden="1" customHeight="1"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</row>
    <row r="128" spans="9:20" ht="15.75" hidden="1" customHeight="1"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</row>
    <row r="129" spans="9:20" ht="15.75" hidden="1" customHeight="1"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</row>
    <row r="130" spans="9:20" ht="15.75" hidden="1" customHeight="1"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</row>
    <row r="131" spans="9:20" ht="15.75" hidden="1" customHeight="1"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</row>
    <row r="132" spans="9:20" ht="15.75" hidden="1" customHeight="1"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</row>
    <row r="133" spans="9:20" ht="15.75" hidden="1" customHeight="1"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</row>
    <row r="134" spans="9:20" ht="15.75" hidden="1" customHeight="1"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</row>
    <row r="135" spans="9:20" ht="15.75" hidden="1" customHeight="1"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</row>
    <row r="136" spans="9:20" ht="15.75" hidden="1" customHeight="1"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</row>
    <row r="137" spans="9:20" ht="15.75" hidden="1" customHeight="1"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</row>
    <row r="138" spans="9:20" ht="15.75" hidden="1" customHeight="1"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9:20" ht="15.75" hidden="1" customHeight="1"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</row>
    <row r="140" spans="9:20" ht="15.75" hidden="1" customHeight="1"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</row>
    <row r="141" spans="9:20" ht="15.75" hidden="1" customHeight="1"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</row>
    <row r="142" spans="9:20" ht="15.75" hidden="1" customHeight="1"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</row>
    <row r="143" spans="9:20" ht="15.75" hidden="1" customHeight="1"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</row>
    <row r="144" spans="9:20" ht="15.75" hidden="1" customHeight="1"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</row>
    <row r="145" spans="9:20" ht="15.75" hidden="1" customHeight="1"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</row>
    <row r="146" spans="9:20" ht="15.75" hidden="1" customHeight="1"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</row>
    <row r="147" spans="9:20" ht="15.75" hidden="1" customHeight="1"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</row>
    <row r="148" spans="9:20" ht="15.75" hidden="1" customHeight="1"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</row>
    <row r="149" spans="9:20" ht="15.75" hidden="1" customHeight="1"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</row>
    <row r="150" spans="9:20" ht="15.75" hidden="1" customHeight="1"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</row>
    <row r="151" spans="9:20" ht="15.75" hidden="1" customHeight="1"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</row>
    <row r="152" spans="9:20" ht="15.75" hidden="1" customHeight="1"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</row>
    <row r="153" spans="9:20" ht="15.75" hidden="1" customHeight="1"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</row>
    <row r="154" spans="9:20" ht="15.75" hidden="1" customHeight="1"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</row>
    <row r="155" spans="9:20" ht="15.75" hidden="1" customHeight="1"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</row>
    <row r="156" spans="9:20" ht="15.75" hidden="1" customHeight="1"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</row>
    <row r="157" spans="9:20" ht="15.75" hidden="1" customHeight="1"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</row>
    <row r="158" spans="9:20" ht="15.75" hidden="1" customHeight="1"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</row>
    <row r="159" spans="9:20" ht="15.75" hidden="1" customHeight="1"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</row>
    <row r="160" spans="9:20" ht="15.75" hidden="1" customHeight="1"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</row>
    <row r="161" spans="9:20" ht="15.75" hidden="1" customHeight="1"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</row>
    <row r="162" spans="9:20" ht="15.75" hidden="1" customHeight="1"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</row>
    <row r="163" spans="9:20" ht="15.75" hidden="1" customHeight="1"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9:20" ht="15.75" hidden="1" customHeight="1"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</row>
    <row r="165" spans="9:20" ht="15.75" hidden="1" customHeight="1"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9:20" ht="15.75" hidden="1" customHeight="1"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</row>
    <row r="167" spans="9:20" ht="15.75" hidden="1" customHeight="1"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9:20" ht="15.75" hidden="1" customHeight="1"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</row>
    <row r="169" spans="9:20" ht="15.75" hidden="1" customHeight="1"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9:20" ht="15.75" hidden="1" customHeight="1"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</row>
    <row r="171" spans="9:20" ht="15.75" hidden="1" customHeight="1"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</row>
    <row r="172" spans="9:20" ht="15.75" hidden="1" customHeight="1"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</row>
    <row r="173" spans="9:20" ht="15.75" hidden="1" customHeight="1"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</row>
    <row r="174" spans="9:20" ht="15.75" hidden="1" customHeight="1"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</row>
    <row r="175" spans="9:20" ht="15.75" hidden="1" customHeight="1"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</row>
    <row r="176" spans="9:20" ht="15.75" hidden="1" customHeight="1"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</row>
    <row r="177" spans="9:20" ht="15.75" hidden="1" customHeight="1"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</row>
    <row r="178" spans="9:20" ht="15.75" hidden="1" customHeight="1"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</row>
    <row r="179" spans="9:20" ht="15.75" hidden="1" customHeight="1"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</row>
    <row r="180" spans="9:20" ht="15.75" hidden="1" customHeight="1"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</row>
    <row r="181" spans="9:20" ht="15.75" hidden="1" customHeight="1"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</row>
    <row r="182" spans="9:20" ht="15.75" hidden="1" customHeight="1"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</row>
    <row r="183" spans="9:20" ht="15.75" hidden="1" customHeight="1"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</row>
    <row r="184" spans="9:20" ht="15.75" hidden="1" customHeight="1"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</row>
    <row r="185" spans="9:20" ht="15.75" hidden="1" customHeight="1"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</row>
    <row r="186" spans="9:20" ht="15.75" hidden="1" customHeight="1"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</row>
    <row r="187" spans="9:20" ht="15.75" hidden="1" customHeight="1"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9:20" ht="15.75" hidden="1" customHeight="1"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9:20" ht="15.75" hidden="1" customHeight="1"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</row>
    <row r="190" spans="9:20" ht="15.75" hidden="1" customHeight="1"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</row>
    <row r="191" spans="9:20" ht="15.75" hidden="1" customHeight="1"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</row>
    <row r="192" spans="9:20" ht="15.75" hidden="1" customHeight="1"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</row>
    <row r="193" spans="9:20" ht="15.75" hidden="1" customHeight="1"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</row>
    <row r="194" spans="9:20" ht="15.75" hidden="1" customHeight="1"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</row>
    <row r="195" spans="9:20" ht="15.75" hidden="1" customHeight="1"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</row>
    <row r="196" spans="9:20" ht="15.75" hidden="1" customHeight="1"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</row>
    <row r="197" spans="9:20" ht="15.75" hidden="1" customHeight="1"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</row>
    <row r="198" spans="9:20" ht="15.75" hidden="1" customHeight="1"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</row>
    <row r="199" spans="9:20" ht="15.75" hidden="1" customHeight="1"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</row>
    <row r="200" spans="9:20" ht="15.75" hidden="1" customHeight="1"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</row>
    <row r="201" spans="9:20" ht="15.75" hidden="1" customHeight="1"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</row>
    <row r="202" spans="9:20" ht="15.75" hidden="1" customHeight="1"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</row>
    <row r="203" spans="9:20" ht="15.75" hidden="1" customHeight="1"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</row>
    <row r="204" spans="9:20" ht="15.75" hidden="1" customHeight="1"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</row>
    <row r="205" spans="9:20" ht="15.75" hidden="1" customHeight="1"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</row>
    <row r="206" spans="9:20" ht="15.75" hidden="1" customHeight="1"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</row>
    <row r="207" spans="9:20" ht="15.75" hidden="1" customHeight="1"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</row>
    <row r="208" spans="9:20" ht="15.75" hidden="1" customHeight="1"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</row>
    <row r="209" spans="9:20" ht="15.75" hidden="1" customHeight="1"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</row>
    <row r="210" spans="9:20" ht="15.75" hidden="1" customHeight="1"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</row>
    <row r="211" spans="9:20" ht="15.75" hidden="1" customHeight="1"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</row>
    <row r="212" spans="9:20" ht="15.75" hidden="1" customHeight="1"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</row>
    <row r="213" spans="9:20" ht="15.75" hidden="1" customHeight="1"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</row>
    <row r="214" spans="9:20" ht="15.75" hidden="1" customHeight="1"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</row>
    <row r="215" spans="9:20" ht="15.75" hidden="1" customHeight="1"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</row>
    <row r="216" spans="9:20" ht="15.75" hidden="1" customHeight="1"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</row>
    <row r="217" spans="9:20" ht="15.75" hidden="1" customHeight="1"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</row>
    <row r="218" spans="9:20" ht="15.75" hidden="1" customHeight="1"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</row>
    <row r="219" spans="9:20" ht="15.75" hidden="1" customHeight="1"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</row>
    <row r="220" spans="9:20" ht="15.75" hidden="1" customHeight="1"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</row>
    <row r="221" spans="9:20" ht="15.75" hidden="1" customHeight="1"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</row>
    <row r="222" spans="9:20" ht="15.75" hidden="1" customHeight="1"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</row>
    <row r="223" spans="9:20" ht="15.75" hidden="1" customHeight="1"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</row>
    <row r="224" spans="9:20" ht="15.75" hidden="1" customHeight="1"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</row>
    <row r="225" spans="9:20" ht="15.75" hidden="1" customHeight="1"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</row>
    <row r="226" spans="9:20" ht="15.75" hidden="1" customHeight="1"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</row>
    <row r="227" spans="9:20" ht="15.75" hidden="1" customHeight="1"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</row>
    <row r="228" spans="9:20" ht="15.75" hidden="1" customHeight="1"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</row>
    <row r="229" spans="9:20" ht="15.75" hidden="1" customHeight="1"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</row>
    <row r="230" spans="9:20" ht="15.75" hidden="1" customHeight="1"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</row>
    <row r="231" spans="9:20" ht="15.75" hidden="1" customHeight="1"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</row>
    <row r="232" spans="9:20" ht="15.75" hidden="1" customHeight="1"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</row>
    <row r="233" spans="9:20" ht="15.75" hidden="1" customHeight="1"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</row>
    <row r="234" spans="9:20" ht="15.75" hidden="1" customHeight="1"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</row>
    <row r="235" spans="9:20" ht="15.75" hidden="1" customHeight="1"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</row>
    <row r="236" spans="9:20" ht="15.75" hidden="1" customHeight="1"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9:20" ht="15.75" hidden="1" customHeight="1"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</row>
    <row r="238" spans="9:20" ht="15.75" hidden="1" customHeight="1"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</row>
    <row r="239" spans="9:20" ht="15.75" hidden="1" customHeight="1"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</row>
    <row r="240" spans="9:20" ht="15.75" hidden="1" customHeight="1"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</row>
    <row r="241" spans="9:20" ht="15.75" hidden="1" customHeight="1"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</row>
    <row r="242" spans="9:20" ht="15.75" hidden="1" customHeight="1"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</row>
    <row r="243" spans="9:20" ht="15.75" hidden="1" customHeight="1"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</row>
    <row r="244" spans="9:20" ht="15.75" hidden="1" customHeight="1"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</row>
    <row r="245" spans="9:20" ht="15.75" hidden="1" customHeight="1"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</row>
    <row r="246" spans="9:20" ht="15.75" hidden="1" customHeight="1"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</row>
    <row r="247" spans="9:20" ht="15.75" hidden="1" customHeight="1"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</row>
    <row r="248" spans="9:20" ht="15.75" hidden="1" customHeight="1"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</row>
    <row r="249" spans="9:20" ht="15.75" hidden="1" customHeight="1"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</row>
    <row r="250" spans="9:20" ht="15.75" hidden="1" customHeight="1"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</row>
    <row r="251" spans="9:20" ht="15.75" hidden="1" customHeight="1"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</row>
    <row r="252" spans="9:20" ht="15.75" hidden="1" customHeight="1"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</row>
    <row r="253" spans="9:20" ht="15.75" hidden="1" customHeight="1"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</row>
    <row r="254" spans="9:20" ht="15.75" hidden="1" customHeight="1"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</row>
    <row r="255" spans="9:20" ht="15.75" hidden="1" customHeight="1"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</row>
    <row r="256" spans="9:20" ht="15.75" hidden="1" customHeight="1"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</row>
    <row r="257" spans="9:20" ht="15.75" hidden="1" customHeight="1"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</row>
    <row r="258" spans="9:20" ht="15.75" hidden="1" customHeight="1"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</row>
    <row r="259" spans="9:20" ht="15.75" hidden="1" customHeight="1"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</row>
    <row r="260" spans="9:20" ht="15.75" hidden="1" customHeight="1"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</row>
    <row r="261" spans="9:20" ht="15.75" hidden="1" customHeight="1"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</row>
    <row r="262" spans="9:20" ht="15.75" hidden="1" customHeight="1"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</row>
    <row r="263" spans="9:20" ht="15.75" hidden="1" customHeight="1"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</row>
    <row r="264" spans="9:20" ht="15.75" hidden="1" customHeight="1"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</row>
    <row r="265" spans="9:20" ht="15.75" hidden="1" customHeight="1"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</row>
    <row r="266" spans="9:20" ht="15.75" hidden="1" customHeight="1"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</row>
    <row r="267" spans="9:20" ht="15.75" hidden="1" customHeight="1"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</row>
    <row r="268" spans="9:20" ht="15.75" hidden="1" customHeight="1"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</row>
    <row r="269" spans="9:20" ht="15.75" hidden="1" customHeight="1"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</row>
    <row r="270" spans="9:20" ht="15.75" hidden="1" customHeight="1"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</row>
    <row r="271" spans="9:20" ht="15.75" hidden="1" customHeight="1"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</row>
    <row r="272" spans="9:20" ht="15.75" hidden="1" customHeight="1"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</row>
    <row r="273" spans="9:20" ht="15.75" hidden="1" customHeight="1"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</row>
    <row r="274" spans="9:20" ht="15.75" hidden="1" customHeight="1"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</row>
    <row r="275" spans="9:20" ht="15.75" hidden="1" customHeight="1"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</row>
    <row r="276" spans="9:20" ht="15.75" hidden="1" customHeight="1"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</row>
    <row r="277" spans="9:20" ht="15.75" hidden="1" customHeight="1"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</row>
    <row r="278" spans="9:20" ht="15.75" hidden="1" customHeight="1"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</row>
    <row r="279" spans="9:20" ht="15.75" hidden="1" customHeight="1"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</row>
    <row r="280" spans="9:20" ht="15.75" hidden="1" customHeight="1"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</row>
    <row r="281" spans="9:20" ht="15.75" hidden="1" customHeight="1"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</row>
    <row r="282" spans="9:20" ht="15.75" hidden="1" customHeight="1"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</row>
    <row r="283" spans="9:20" ht="15.75" hidden="1" customHeight="1"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</row>
    <row r="284" spans="9:20" ht="15.75" hidden="1" customHeight="1"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</row>
    <row r="285" spans="9:20" ht="15.75" hidden="1" customHeight="1"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</row>
    <row r="286" spans="9:20" ht="15.75" hidden="1" customHeight="1"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</row>
    <row r="287" spans="9:20" ht="15.75" hidden="1" customHeight="1"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</row>
    <row r="288" spans="9:20" ht="15.75" hidden="1" customHeight="1"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</row>
    <row r="289" spans="9:20" ht="15.75" hidden="1" customHeight="1"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</row>
    <row r="290" spans="9:20" ht="15.75" hidden="1" customHeight="1"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</row>
    <row r="291" spans="9:20" ht="15.75" hidden="1" customHeight="1"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</row>
    <row r="292" spans="9:20" ht="15.75" hidden="1" customHeight="1"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</row>
    <row r="293" spans="9:20" ht="15.75" hidden="1" customHeight="1"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</row>
    <row r="294" spans="9:20" ht="15.75" hidden="1" customHeight="1"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</row>
    <row r="295" spans="9:20" ht="15.75" hidden="1" customHeight="1"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</row>
    <row r="296" spans="9:20" ht="15.75" hidden="1" customHeight="1"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</row>
    <row r="297" spans="9:20" ht="15.75" hidden="1" customHeight="1"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</row>
    <row r="298" spans="9:20" ht="15.75" hidden="1" customHeight="1"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</row>
    <row r="299" spans="9:20" ht="15.75" hidden="1" customHeight="1"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</row>
    <row r="300" spans="9:20" ht="15.75" hidden="1" customHeight="1"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</row>
    <row r="301" spans="9:20" ht="15.75" hidden="1" customHeight="1"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</row>
    <row r="302" spans="9:20" ht="15.75" hidden="1" customHeight="1"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</row>
    <row r="303" spans="9:20" ht="15.75" hidden="1" customHeight="1"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</row>
    <row r="304" spans="9:20" ht="15.75" hidden="1" customHeight="1"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</row>
    <row r="305" spans="9:20" ht="15.75" hidden="1" customHeight="1"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</row>
    <row r="306" spans="9:20" ht="15.75" hidden="1" customHeight="1"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</row>
    <row r="307" spans="9:20" ht="15.75" hidden="1" customHeight="1"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</row>
    <row r="308" spans="9:20" ht="15.75" hidden="1" customHeight="1"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</row>
    <row r="309" spans="9:20" ht="15.75" hidden="1" customHeight="1"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</row>
    <row r="310" spans="9:20" ht="15.75" hidden="1" customHeight="1"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</row>
    <row r="311" spans="9:20" ht="15.75" hidden="1" customHeight="1"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</row>
    <row r="312" spans="9:20" ht="15.75" hidden="1" customHeight="1"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</row>
    <row r="313" spans="9:20" ht="15.75" hidden="1" customHeight="1"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</row>
    <row r="314" spans="9:20" ht="15.75" hidden="1" customHeight="1"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</row>
    <row r="315" spans="9:20" ht="15.75" hidden="1" customHeight="1"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</row>
    <row r="316" spans="9:20" ht="15.75" hidden="1" customHeight="1"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</row>
    <row r="317" spans="9:20" ht="15.75" hidden="1" customHeight="1"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</row>
    <row r="318" spans="9:20" ht="15.75" hidden="1" customHeight="1"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</row>
    <row r="319" spans="9:20" ht="15.75" hidden="1" customHeight="1"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</row>
    <row r="320" spans="9:20" ht="15.75" hidden="1" customHeight="1"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</row>
    <row r="321" spans="9:20" ht="15.75" hidden="1" customHeight="1"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</row>
    <row r="322" spans="9:20" ht="15.75" hidden="1" customHeight="1"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</row>
    <row r="323" spans="9:20" ht="15.75" hidden="1" customHeight="1"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</row>
    <row r="324" spans="9:20" ht="15.75" hidden="1" customHeight="1"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</row>
    <row r="325" spans="9:20" ht="15.75" hidden="1" customHeight="1"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</row>
    <row r="326" spans="9:20" ht="15.75" hidden="1" customHeight="1"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</row>
    <row r="327" spans="9:20" ht="15.75" hidden="1" customHeight="1"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</row>
    <row r="328" spans="9:20" ht="15.75" hidden="1" customHeight="1"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</row>
    <row r="329" spans="9:20" ht="15.75" hidden="1" customHeight="1"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</row>
    <row r="330" spans="9:20" ht="15.75" hidden="1" customHeight="1"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</row>
    <row r="331" spans="9:20" ht="15.75" hidden="1" customHeight="1"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</row>
    <row r="332" spans="9:20" ht="15.75" hidden="1" customHeight="1"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</row>
    <row r="333" spans="9:20" ht="15.75" hidden="1" customHeight="1"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</row>
    <row r="334" spans="9:20" ht="15.75" hidden="1" customHeight="1"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</row>
    <row r="335" spans="9:20" ht="15.75" hidden="1" customHeight="1"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</row>
    <row r="336" spans="9:20" ht="15.75" hidden="1" customHeight="1"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</row>
    <row r="337" spans="9:20" ht="15.75" hidden="1" customHeight="1"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</row>
    <row r="338" spans="9:20" ht="15.75" hidden="1" customHeight="1"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</row>
    <row r="339" spans="9:20" ht="15.75" hidden="1" customHeight="1"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</row>
    <row r="340" spans="9:20" ht="15.75" hidden="1" customHeight="1"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</row>
    <row r="341" spans="9:20" ht="15.75" hidden="1" customHeight="1"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</row>
    <row r="342" spans="9:20" ht="15.75" hidden="1" customHeight="1"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</row>
    <row r="343" spans="9:20" ht="15.75" hidden="1" customHeight="1"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</row>
    <row r="344" spans="9:20" ht="15.75" hidden="1" customHeight="1"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</row>
    <row r="345" spans="9:20" ht="15.75" hidden="1" customHeight="1"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</row>
    <row r="346" spans="9:20" ht="15.75" hidden="1" customHeight="1"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</row>
    <row r="347" spans="9:20" ht="15.75" hidden="1" customHeight="1"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</row>
    <row r="348" spans="9:20" ht="15.75" hidden="1" customHeight="1"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</row>
    <row r="349" spans="9:20" ht="15.75" hidden="1" customHeight="1"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</row>
    <row r="350" spans="9:20" ht="15.75" hidden="1" customHeight="1"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</row>
    <row r="351" spans="9:20" ht="15.75" hidden="1" customHeight="1"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</row>
    <row r="352" spans="9:20" ht="15.75" hidden="1" customHeight="1"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</row>
    <row r="353" spans="9:20" ht="15.75" hidden="1" customHeight="1"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</row>
    <row r="354" spans="9:20" ht="15.75" hidden="1" customHeight="1"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</row>
    <row r="355" spans="9:20" ht="15.75" hidden="1" customHeight="1"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</row>
    <row r="356" spans="9:20" ht="15.75" hidden="1" customHeight="1"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</row>
    <row r="357" spans="9:20" ht="15.75" hidden="1" customHeight="1"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</row>
    <row r="358" spans="9:20" ht="15.75" hidden="1" customHeight="1"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</row>
    <row r="359" spans="9:20" ht="15.75" hidden="1" customHeight="1"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</row>
    <row r="360" spans="9:20" ht="15.75" hidden="1" customHeight="1"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</row>
    <row r="361" spans="9:20" ht="15.75" hidden="1" customHeight="1"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</row>
    <row r="362" spans="9:20" ht="15.75" hidden="1" customHeight="1"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</row>
    <row r="363" spans="9:20" ht="15.75" hidden="1" customHeight="1"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</row>
    <row r="364" spans="9:20" ht="15.75" hidden="1" customHeight="1"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</row>
    <row r="365" spans="9:20" ht="15.75" hidden="1" customHeight="1"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</row>
    <row r="366" spans="9:20" ht="15.75" hidden="1" customHeight="1"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</row>
    <row r="367" spans="9:20" ht="15.75" hidden="1" customHeight="1"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</row>
    <row r="368" spans="9:20" ht="15.75" hidden="1" customHeight="1"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</row>
    <row r="369" spans="9:20" ht="15.75" hidden="1" customHeight="1"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</row>
    <row r="370" spans="9:20" ht="15.75" hidden="1" customHeight="1"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</row>
    <row r="371" spans="9:20" ht="15.75" hidden="1" customHeight="1"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</row>
    <row r="372" spans="9:20" ht="15.75" hidden="1" customHeight="1"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</row>
    <row r="373" spans="9:20" ht="15.75" hidden="1" customHeight="1"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</row>
    <row r="374" spans="9:20" ht="15.75" hidden="1" customHeight="1"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</row>
    <row r="375" spans="9:20" ht="15.75" hidden="1" customHeight="1"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</row>
    <row r="376" spans="9:20" ht="15.75" hidden="1" customHeight="1"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</row>
    <row r="377" spans="9:20" ht="15.75" hidden="1" customHeight="1"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</row>
    <row r="378" spans="9:20" ht="15.75" hidden="1" customHeight="1"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</row>
    <row r="379" spans="9:20" ht="15.75" hidden="1" customHeight="1"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</row>
    <row r="380" spans="9:20" ht="15.75" hidden="1" customHeight="1"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</row>
    <row r="381" spans="9:20" ht="15.75" hidden="1" customHeight="1"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</row>
    <row r="382" spans="9:20" ht="15.75" hidden="1" customHeight="1"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</row>
    <row r="383" spans="9:20" ht="15.75" hidden="1" customHeight="1"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</row>
    <row r="384" spans="9:20" ht="15.75" hidden="1" customHeight="1"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</row>
    <row r="385" spans="9:20" ht="15.75" hidden="1" customHeight="1"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</row>
    <row r="386" spans="9:20" ht="15.75" hidden="1" customHeight="1"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</row>
    <row r="387" spans="9:20" ht="15.75" hidden="1" customHeight="1"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</row>
    <row r="388" spans="9:20" ht="15.75" hidden="1" customHeight="1"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</row>
    <row r="389" spans="9:20" ht="15.75" hidden="1" customHeight="1"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</row>
    <row r="390" spans="9:20" ht="15.75" hidden="1" customHeight="1"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</row>
    <row r="391" spans="9:20" ht="15.75" hidden="1" customHeight="1"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</row>
    <row r="392" spans="9:20" ht="15.75" hidden="1" customHeight="1"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</row>
    <row r="393" spans="9:20" ht="15.75" hidden="1" customHeight="1"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</row>
    <row r="394" spans="9:20" ht="15.75" hidden="1" customHeight="1"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</row>
    <row r="395" spans="9:20" ht="15.75" hidden="1" customHeight="1"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</row>
    <row r="396" spans="9:20" ht="15.75" hidden="1" customHeight="1"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</row>
    <row r="397" spans="9:20" ht="15.75" hidden="1" customHeight="1"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</row>
    <row r="398" spans="9:20" ht="15.75" hidden="1" customHeight="1"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</row>
    <row r="399" spans="9:20" ht="15.75" hidden="1" customHeight="1"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</row>
    <row r="400" spans="9:20" ht="15.75" hidden="1" customHeight="1"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</row>
    <row r="401" spans="9:20" ht="15.75" hidden="1" customHeight="1"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</row>
    <row r="402" spans="9:20" ht="15.75" hidden="1" customHeight="1"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</row>
    <row r="403" spans="9:20" ht="15.75" hidden="1" customHeight="1"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</row>
    <row r="404" spans="9:20" ht="15.75" hidden="1" customHeight="1"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</row>
    <row r="405" spans="9:20" ht="15.75" hidden="1" customHeight="1"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</row>
    <row r="406" spans="9:20" ht="15.75" hidden="1" customHeight="1"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</row>
    <row r="407" spans="9:20" ht="15.75" hidden="1" customHeight="1"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</row>
    <row r="408" spans="9:20" ht="15.75" hidden="1" customHeight="1"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</row>
    <row r="409" spans="9:20" ht="15.75" hidden="1" customHeight="1"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</row>
    <row r="410" spans="9:20" ht="15.75" hidden="1" customHeight="1"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</row>
    <row r="411" spans="9:20" ht="15.75" hidden="1" customHeight="1"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</row>
    <row r="412" spans="9:20" ht="15.75" hidden="1" customHeight="1"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</row>
    <row r="413" spans="9:20" ht="15.75" hidden="1" customHeight="1"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</row>
    <row r="414" spans="9:20" ht="15.75" hidden="1" customHeight="1"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</row>
    <row r="415" spans="9:20" ht="15.75" hidden="1" customHeight="1"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</row>
    <row r="416" spans="9:20" ht="15.75" hidden="1" customHeight="1"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</row>
    <row r="417" spans="9:20" ht="15.75" hidden="1" customHeight="1"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</row>
    <row r="418" spans="9:20" ht="15.75" hidden="1" customHeight="1"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</row>
    <row r="419" spans="9:20" ht="15.75" hidden="1" customHeight="1"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</row>
    <row r="420" spans="9:20" ht="15.75" hidden="1" customHeight="1"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</row>
    <row r="421" spans="9:20" ht="15.75" hidden="1" customHeight="1"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</row>
    <row r="422" spans="9:20" ht="15.75" hidden="1" customHeight="1"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</row>
    <row r="423" spans="9:20" ht="15.75" hidden="1" customHeight="1"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</row>
    <row r="424" spans="9:20" ht="15.75" hidden="1" customHeight="1"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</row>
    <row r="425" spans="9:20" ht="15.75" hidden="1" customHeight="1"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</row>
    <row r="426" spans="9:20" ht="15.75" hidden="1" customHeight="1"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</row>
    <row r="427" spans="9:20" ht="15.75" hidden="1" customHeight="1"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</row>
    <row r="428" spans="9:20" ht="15.75" hidden="1" customHeight="1"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</row>
    <row r="429" spans="9:20" ht="15.75" hidden="1" customHeight="1"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</row>
    <row r="430" spans="9:20" ht="15.75" hidden="1" customHeight="1"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</row>
    <row r="431" spans="9:20" ht="15.75" hidden="1" customHeight="1"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</row>
    <row r="432" spans="9:20" ht="15.75" hidden="1" customHeight="1"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</row>
    <row r="433" spans="9:20" ht="15.75" hidden="1" customHeight="1"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</row>
    <row r="434" spans="9:20" ht="15.75" hidden="1" customHeight="1"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</row>
    <row r="435" spans="9:20" ht="15.75" hidden="1" customHeight="1"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</row>
    <row r="436" spans="9:20" ht="15.75" hidden="1" customHeight="1"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</row>
    <row r="437" spans="9:20" ht="15.75" hidden="1" customHeight="1"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</row>
    <row r="438" spans="9:20" ht="15.75" hidden="1" customHeight="1"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</row>
    <row r="439" spans="9:20" ht="15.75" hidden="1" customHeight="1"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</row>
    <row r="440" spans="9:20" ht="15.75" hidden="1" customHeight="1"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</row>
    <row r="441" spans="9:20" ht="15.75" hidden="1" customHeight="1"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</row>
    <row r="442" spans="9:20" ht="15.75" hidden="1" customHeight="1"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</row>
    <row r="443" spans="9:20" ht="15.75" hidden="1" customHeight="1"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</row>
    <row r="444" spans="9:20" ht="15.75" hidden="1" customHeight="1"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</row>
    <row r="445" spans="9:20" ht="15.75" hidden="1" customHeight="1"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</row>
    <row r="446" spans="9:20" ht="15.75" hidden="1" customHeight="1"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</row>
    <row r="447" spans="9:20" ht="15.75" hidden="1" customHeight="1"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</row>
    <row r="448" spans="9:20" ht="15.75" hidden="1" customHeight="1"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</row>
    <row r="449" spans="9:20" ht="15.75" hidden="1" customHeight="1"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</row>
    <row r="450" spans="9:20" ht="15.75" hidden="1" customHeight="1"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</row>
    <row r="451" spans="9:20" ht="15.75" hidden="1" customHeight="1"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</row>
    <row r="452" spans="9:20" ht="15.75" hidden="1" customHeight="1"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</row>
    <row r="453" spans="9:20" ht="15.75" hidden="1" customHeight="1"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</row>
    <row r="454" spans="9:20" ht="15.75" hidden="1" customHeight="1"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</row>
    <row r="455" spans="9:20" ht="15.75" hidden="1" customHeight="1"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</row>
    <row r="456" spans="9:20" ht="15.75" hidden="1" customHeight="1"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</row>
    <row r="457" spans="9:20" ht="15.75" hidden="1" customHeight="1"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</row>
    <row r="458" spans="9:20" ht="15.75" hidden="1" customHeight="1"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</row>
    <row r="459" spans="9:20" ht="15.75" hidden="1" customHeight="1"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</row>
    <row r="460" spans="9:20" ht="15.75" hidden="1" customHeight="1"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</row>
    <row r="461" spans="9:20" ht="15.75" hidden="1" customHeight="1"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</row>
    <row r="462" spans="9:20" ht="15.75" hidden="1" customHeight="1"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</row>
    <row r="463" spans="9:20" ht="15.75" hidden="1" customHeight="1"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</row>
    <row r="464" spans="9:20" ht="15.75" hidden="1" customHeight="1"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</row>
    <row r="465" spans="9:20" ht="15.75" hidden="1" customHeight="1"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</row>
    <row r="466" spans="9:20" ht="15.75" hidden="1" customHeight="1"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</row>
    <row r="467" spans="9:20" ht="15.75" hidden="1" customHeight="1"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</row>
    <row r="468" spans="9:20" ht="15.75" hidden="1" customHeight="1"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</row>
    <row r="469" spans="9:20" ht="15.75" hidden="1" customHeight="1"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</row>
    <row r="470" spans="9:20" ht="15.75" hidden="1" customHeight="1"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</row>
    <row r="471" spans="9:20" ht="15.75" hidden="1" customHeight="1"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</row>
    <row r="472" spans="9:20" ht="15.75" hidden="1" customHeight="1"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</row>
    <row r="473" spans="9:20" ht="15.75" hidden="1" customHeight="1"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</row>
    <row r="474" spans="9:20" ht="15.75" hidden="1" customHeight="1"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</row>
    <row r="475" spans="9:20" ht="15.75" hidden="1" customHeight="1"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</row>
    <row r="476" spans="9:20" ht="15.75" hidden="1" customHeight="1"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</row>
    <row r="477" spans="9:20" ht="15.75" hidden="1" customHeight="1"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</row>
    <row r="478" spans="9:20" ht="15.75" hidden="1" customHeight="1"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</row>
    <row r="479" spans="9:20" ht="15.75" hidden="1" customHeight="1"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</row>
    <row r="480" spans="9:20" ht="15.75" hidden="1" customHeight="1"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</row>
    <row r="481" spans="9:20" ht="15.75" hidden="1" customHeight="1"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</row>
    <row r="482" spans="9:20" ht="15.75" hidden="1" customHeight="1"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</row>
    <row r="483" spans="9:20" ht="15.75" hidden="1" customHeight="1"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</row>
    <row r="484" spans="9:20" ht="15.75" hidden="1" customHeight="1"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</row>
    <row r="485" spans="9:20" ht="15.75" hidden="1" customHeight="1"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</row>
    <row r="486" spans="9:20" ht="15.75" hidden="1" customHeight="1"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</row>
    <row r="487" spans="9:20" ht="15.75" hidden="1" customHeight="1"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</row>
    <row r="488" spans="9:20" ht="15.75" hidden="1" customHeight="1"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</row>
    <row r="489" spans="9:20" ht="15.75" hidden="1" customHeight="1"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</row>
    <row r="490" spans="9:20" ht="15.75" hidden="1" customHeight="1"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</row>
    <row r="491" spans="9:20" ht="15.75" hidden="1" customHeight="1"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</row>
    <row r="492" spans="9:20" ht="15.75" hidden="1" customHeight="1"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</row>
    <row r="493" spans="9:20" ht="15.75" hidden="1" customHeight="1"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</row>
    <row r="494" spans="9:20" ht="15.75" hidden="1" customHeight="1"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</row>
    <row r="495" spans="9:20" ht="15.75" hidden="1" customHeight="1"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</row>
    <row r="496" spans="9:20" ht="15.75" hidden="1" customHeight="1"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</row>
    <row r="497" spans="9:20" ht="15.75" hidden="1" customHeight="1"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</row>
    <row r="498" spans="9:20" ht="15.75" hidden="1" customHeight="1"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</row>
    <row r="499" spans="9:20" ht="15.75" hidden="1" customHeight="1"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</row>
    <row r="500" spans="9:20" ht="15.75" hidden="1" customHeight="1"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</row>
    <row r="501" spans="9:20" ht="15.75" hidden="1" customHeight="1"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</row>
    <row r="502" spans="9:20" ht="15.75" hidden="1" customHeight="1"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</row>
    <row r="503" spans="9:20" ht="15.75" hidden="1" customHeight="1"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</row>
    <row r="504" spans="9:20" ht="15.75" hidden="1" customHeight="1"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</row>
    <row r="505" spans="9:20" ht="15.75" hidden="1" customHeight="1"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</row>
    <row r="506" spans="9:20" ht="15.75" hidden="1" customHeight="1"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</row>
    <row r="507" spans="9:20" ht="15.75" hidden="1" customHeight="1"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</row>
    <row r="508" spans="9:20" ht="15.75" hidden="1" customHeight="1"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</row>
    <row r="509" spans="9:20" ht="15.75" hidden="1" customHeight="1"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</row>
    <row r="510" spans="9:20" ht="15.75" hidden="1" customHeight="1"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</row>
    <row r="511" spans="9:20" ht="15.75" hidden="1" customHeight="1"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</row>
    <row r="512" spans="9:20" ht="15.75" hidden="1" customHeight="1"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</row>
    <row r="513" spans="9:20" ht="15.75" hidden="1" customHeight="1"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</row>
    <row r="514" spans="9:20" ht="15.75" hidden="1" customHeight="1"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</row>
    <row r="515" spans="9:20" ht="15.75" hidden="1" customHeight="1"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</row>
    <row r="516" spans="9:20" ht="15.75" hidden="1" customHeight="1"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</row>
    <row r="517" spans="9:20" ht="15.75" hidden="1" customHeight="1"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</row>
    <row r="518" spans="9:20" ht="15.75" hidden="1" customHeight="1"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</row>
    <row r="519" spans="9:20" ht="15.75" hidden="1" customHeight="1"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</row>
    <row r="520" spans="9:20" ht="15.75" hidden="1" customHeight="1"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</row>
    <row r="521" spans="9:20" ht="15.75" hidden="1" customHeight="1"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</row>
    <row r="522" spans="9:20" ht="15.75" hidden="1" customHeight="1"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</row>
    <row r="523" spans="9:20" ht="15.75" hidden="1" customHeight="1"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</row>
    <row r="524" spans="9:20" ht="15.75" hidden="1" customHeight="1"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</row>
    <row r="525" spans="9:20" ht="15.75" hidden="1" customHeight="1"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</row>
    <row r="526" spans="9:20" ht="15.75" hidden="1" customHeight="1"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</row>
    <row r="527" spans="9:20" ht="15.75" hidden="1" customHeight="1"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</row>
    <row r="528" spans="9:20" ht="15.75" hidden="1" customHeight="1"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</row>
    <row r="529" spans="9:20" ht="15.75" hidden="1" customHeight="1"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</row>
    <row r="530" spans="9:20" ht="15.75" hidden="1" customHeight="1"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</row>
    <row r="531" spans="9:20" ht="15.75" hidden="1" customHeight="1"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</row>
    <row r="532" spans="9:20" ht="15.75" hidden="1" customHeight="1"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</row>
    <row r="533" spans="9:20" ht="15.75" hidden="1" customHeight="1"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</row>
    <row r="534" spans="9:20" ht="15.75" hidden="1" customHeight="1"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</row>
    <row r="535" spans="9:20" ht="15.75" hidden="1" customHeight="1"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</row>
    <row r="536" spans="9:20" ht="15.75" hidden="1" customHeight="1"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</row>
    <row r="537" spans="9:20" ht="15.75" hidden="1" customHeight="1"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</row>
    <row r="538" spans="9:20" ht="15.75" hidden="1" customHeight="1"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</row>
    <row r="539" spans="9:20" ht="15.75" hidden="1" customHeight="1"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</row>
    <row r="540" spans="9:20" ht="15.75" hidden="1" customHeight="1"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</row>
    <row r="541" spans="9:20" ht="15.75" hidden="1" customHeight="1"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</row>
    <row r="542" spans="9:20" ht="15.75" hidden="1" customHeight="1"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</row>
    <row r="543" spans="9:20" ht="15.75" hidden="1" customHeight="1"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</row>
    <row r="544" spans="9:20" ht="15.75" hidden="1" customHeight="1"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</row>
    <row r="545" spans="9:20" ht="15.75" hidden="1" customHeight="1"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</row>
    <row r="546" spans="9:20" ht="15.75" hidden="1" customHeight="1"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</row>
    <row r="547" spans="9:20" ht="15.75" hidden="1" customHeight="1"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</row>
    <row r="548" spans="9:20" ht="15.75" hidden="1" customHeight="1"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</row>
    <row r="549" spans="9:20" ht="15.75" hidden="1" customHeight="1"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</row>
    <row r="550" spans="9:20" ht="15.75" hidden="1" customHeight="1"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</row>
    <row r="551" spans="9:20" ht="15.75" hidden="1" customHeight="1"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</row>
    <row r="552" spans="9:20" ht="15.75" hidden="1" customHeight="1"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</row>
    <row r="553" spans="9:20" ht="15.75" hidden="1" customHeight="1"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</row>
    <row r="554" spans="9:20" ht="15.75" hidden="1" customHeight="1"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</row>
    <row r="555" spans="9:20" ht="15.75" hidden="1" customHeight="1"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</row>
    <row r="556" spans="9:20" ht="15.75" hidden="1" customHeight="1"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</row>
    <row r="557" spans="9:20" ht="15.75" hidden="1" customHeight="1"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</row>
    <row r="558" spans="9:20" ht="15.75" hidden="1" customHeight="1"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</row>
    <row r="559" spans="9:20" ht="15.75" hidden="1" customHeight="1"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</row>
    <row r="560" spans="9:20" ht="15.75" hidden="1" customHeight="1"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</row>
    <row r="561" spans="9:20" ht="15.75" hidden="1" customHeight="1"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</row>
    <row r="562" spans="9:20" ht="15.75" hidden="1" customHeight="1"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</row>
    <row r="563" spans="9:20" ht="15.75" hidden="1" customHeight="1"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</row>
    <row r="564" spans="9:20" ht="15.75" hidden="1" customHeight="1"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</row>
    <row r="565" spans="9:20" ht="15.75" hidden="1" customHeight="1"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</row>
    <row r="566" spans="9:20" ht="15.75" hidden="1" customHeight="1"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</row>
    <row r="567" spans="9:20" ht="15.75" hidden="1" customHeight="1"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</row>
    <row r="568" spans="9:20" ht="15.75" hidden="1" customHeight="1"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</row>
    <row r="569" spans="9:20" ht="15.75" hidden="1" customHeight="1"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</row>
    <row r="570" spans="9:20" ht="15.75" hidden="1" customHeight="1"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</row>
    <row r="571" spans="9:20" ht="15.75" hidden="1" customHeight="1"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</row>
    <row r="572" spans="9:20" ht="15.75" hidden="1" customHeight="1"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</row>
    <row r="573" spans="9:20" ht="15.75" hidden="1" customHeight="1"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</row>
    <row r="574" spans="9:20" ht="15.75" hidden="1" customHeight="1"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</row>
    <row r="575" spans="9:20" ht="15.75" hidden="1" customHeight="1"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</row>
    <row r="576" spans="9:20" ht="15.75" hidden="1" customHeight="1"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</row>
    <row r="577" spans="9:20" ht="15.75" hidden="1" customHeight="1"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</row>
    <row r="578" spans="9:20" ht="15.75" hidden="1" customHeight="1"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</row>
    <row r="579" spans="9:20" ht="15.75" hidden="1" customHeight="1"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</row>
    <row r="580" spans="9:20" ht="15.75" hidden="1" customHeight="1"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</row>
    <row r="581" spans="9:20" ht="15.75" hidden="1" customHeight="1"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</row>
    <row r="582" spans="9:20" ht="15.75" hidden="1" customHeight="1"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</row>
    <row r="583" spans="9:20" ht="15.75" hidden="1" customHeight="1"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</row>
    <row r="584" spans="9:20" ht="15.75" hidden="1" customHeight="1"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</row>
    <row r="585" spans="9:20" ht="15.75" hidden="1" customHeight="1"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</row>
    <row r="586" spans="9:20" ht="15.75" hidden="1" customHeight="1"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</row>
    <row r="587" spans="9:20" ht="15.75" hidden="1" customHeight="1"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</row>
    <row r="588" spans="9:20" ht="15.75" hidden="1" customHeight="1"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</row>
    <row r="589" spans="9:20" ht="15.75" hidden="1" customHeight="1"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</row>
    <row r="590" spans="9:20" ht="15.75" hidden="1" customHeight="1"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</row>
    <row r="591" spans="9:20" ht="15.75" hidden="1" customHeight="1"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</row>
    <row r="592" spans="9:20" ht="15.75" hidden="1" customHeight="1"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</row>
    <row r="593" spans="9:20" ht="15.75" hidden="1" customHeight="1"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</row>
    <row r="594" spans="9:20" ht="15.75" hidden="1" customHeight="1"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</row>
    <row r="595" spans="9:20" ht="15.75" hidden="1" customHeight="1"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</row>
    <row r="596" spans="9:20" ht="15.75" hidden="1" customHeight="1"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</row>
    <row r="597" spans="9:20" ht="15.75" hidden="1" customHeight="1"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</row>
    <row r="598" spans="9:20" ht="15.75" hidden="1" customHeight="1"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</row>
    <row r="599" spans="9:20" ht="15.75" hidden="1" customHeight="1"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</row>
    <row r="600" spans="9:20" ht="15.75" hidden="1" customHeight="1"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</row>
    <row r="601" spans="9:20" ht="15.75" hidden="1" customHeight="1"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</row>
    <row r="602" spans="9:20" ht="15.75" hidden="1" customHeight="1"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</row>
    <row r="603" spans="9:20" ht="15.75" hidden="1" customHeight="1"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</row>
    <row r="604" spans="9:20" ht="15.75" hidden="1" customHeight="1"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</row>
    <row r="605" spans="9:20" ht="15.75" hidden="1" customHeight="1"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</row>
    <row r="606" spans="9:20" ht="15.75" hidden="1" customHeight="1"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</row>
    <row r="607" spans="9:20" ht="15.75" hidden="1" customHeight="1"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</row>
    <row r="608" spans="9:20" ht="15.75" hidden="1" customHeight="1"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</row>
    <row r="609" spans="9:20" ht="15.75" hidden="1" customHeight="1"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</row>
    <row r="610" spans="9:20" ht="15.75" hidden="1" customHeight="1"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</row>
    <row r="611" spans="9:20" ht="15.75" hidden="1" customHeight="1"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</row>
    <row r="612" spans="9:20" ht="15.75" hidden="1" customHeight="1"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</row>
    <row r="613" spans="9:20" ht="15.75" hidden="1" customHeight="1"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</row>
    <row r="614" spans="9:20" ht="15.75" hidden="1" customHeight="1"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</row>
    <row r="615" spans="9:20" ht="15.75" hidden="1" customHeight="1"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</row>
    <row r="616" spans="9:20" ht="15.75" hidden="1" customHeight="1"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</row>
    <row r="617" spans="9:20" ht="15.75" hidden="1" customHeight="1"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</row>
    <row r="618" spans="9:20" ht="15.75" hidden="1" customHeight="1"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</row>
    <row r="619" spans="9:20" ht="15.75" hidden="1" customHeight="1"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</row>
    <row r="620" spans="9:20" ht="15.75" hidden="1" customHeight="1"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</row>
    <row r="621" spans="9:20" ht="15.75" hidden="1" customHeight="1"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</row>
    <row r="622" spans="9:20" ht="15.75" hidden="1" customHeight="1"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</row>
    <row r="623" spans="9:20" ht="15.75" hidden="1" customHeight="1"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</row>
    <row r="624" spans="9:20" ht="15.75" hidden="1" customHeight="1"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</row>
    <row r="625" spans="9:20" ht="15.75" hidden="1" customHeight="1"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</row>
    <row r="626" spans="9:20" ht="15.75" hidden="1" customHeight="1"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</row>
    <row r="627" spans="9:20" ht="15.75" hidden="1" customHeight="1"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</row>
    <row r="628" spans="9:20" ht="15.75" hidden="1" customHeight="1"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</row>
    <row r="629" spans="9:20" ht="15.75" hidden="1" customHeight="1"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</row>
    <row r="630" spans="9:20" ht="15.75" hidden="1" customHeight="1"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</row>
    <row r="631" spans="9:20" ht="15.75" hidden="1" customHeight="1"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</row>
    <row r="632" spans="9:20" ht="15.75" hidden="1" customHeight="1"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</row>
    <row r="633" spans="9:20" ht="15.75" hidden="1" customHeight="1"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</row>
    <row r="634" spans="9:20" ht="15.75" hidden="1" customHeight="1"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</row>
    <row r="635" spans="9:20" ht="15.75" hidden="1" customHeight="1"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</row>
    <row r="636" spans="9:20" ht="15.75" hidden="1" customHeight="1"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</row>
    <row r="637" spans="9:20" ht="15.75" hidden="1" customHeight="1"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</row>
    <row r="638" spans="9:20" ht="15.75" hidden="1" customHeight="1"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</row>
    <row r="639" spans="9:20" ht="15.75" hidden="1" customHeight="1"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</row>
    <row r="640" spans="9:20" ht="15.75" hidden="1" customHeight="1"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</row>
    <row r="641" spans="9:20" ht="15.75" hidden="1" customHeight="1"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</row>
    <row r="642" spans="9:20" ht="15.75" hidden="1" customHeight="1"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</row>
    <row r="643" spans="9:20" ht="15.75" hidden="1" customHeight="1"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</row>
    <row r="644" spans="9:20" ht="15.75" hidden="1" customHeight="1"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</row>
    <row r="645" spans="9:20" ht="15.75" hidden="1" customHeight="1"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</row>
    <row r="646" spans="9:20" ht="15.75" hidden="1" customHeight="1"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</row>
    <row r="647" spans="9:20" ht="15.75" hidden="1" customHeight="1"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</row>
    <row r="648" spans="9:20" ht="15.75" hidden="1" customHeight="1"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</row>
    <row r="649" spans="9:20" ht="15.75" hidden="1" customHeight="1"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</row>
    <row r="650" spans="9:20" ht="15.75" hidden="1" customHeight="1"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</row>
    <row r="651" spans="9:20" ht="15.75" hidden="1" customHeight="1"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</row>
    <row r="652" spans="9:20" ht="15.75" hidden="1" customHeight="1"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</row>
    <row r="653" spans="9:20" ht="15.75" hidden="1" customHeight="1"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</row>
    <row r="654" spans="9:20" ht="15.75" hidden="1" customHeight="1"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</row>
    <row r="655" spans="9:20" ht="15.75" hidden="1" customHeight="1"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</row>
    <row r="656" spans="9:20" ht="15.75" hidden="1" customHeight="1"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</row>
    <row r="657" spans="9:20" ht="15.75" hidden="1" customHeight="1"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</row>
    <row r="658" spans="9:20" ht="15.75" hidden="1" customHeight="1"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</row>
    <row r="659" spans="9:20" ht="15.75" hidden="1" customHeight="1"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</row>
    <row r="660" spans="9:20" ht="15.75" hidden="1" customHeight="1"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</row>
    <row r="661" spans="9:20" ht="15.75" hidden="1" customHeight="1"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</row>
    <row r="662" spans="9:20" ht="15.75" hidden="1" customHeight="1"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</row>
    <row r="663" spans="9:20" ht="15.75" hidden="1" customHeight="1"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</row>
    <row r="664" spans="9:20" ht="15.75" hidden="1" customHeight="1"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</row>
    <row r="665" spans="9:20" ht="15.75" hidden="1" customHeight="1"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</row>
    <row r="666" spans="9:20" ht="15.75" hidden="1" customHeight="1"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</row>
    <row r="667" spans="9:20" ht="15.75" hidden="1" customHeight="1"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</row>
    <row r="668" spans="9:20" ht="15.75" hidden="1" customHeight="1"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</row>
    <row r="669" spans="9:20" ht="15.75" hidden="1" customHeight="1"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</row>
    <row r="670" spans="9:20" ht="15.75" hidden="1" customHeight="1"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</row>
    <row r="671" spans="9:20" ht="15.75" hidden="1" customHeight="1"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</row>
    <row r="672" spans="9:20" ht="15.75" hidden="1" customHeight="1"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</row>
    <row r="673" spans="9:20" ht="15.75" hidden="1" customHeight="1"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</row>
    <row r="674" spans="9:20" ht="15.75" hidden="1" customHeight="1"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</row>
    <row r="675" spans="9:20" ht="15.75" hidden="1" customHeight="1"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</row>
    <row r="676" spans="9:20" ht="15.75" hidden="1" customHeight="1"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</row>
    <row r="677" spans="9:20" ht="15.75" hidden="1" customHeight="1"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</row>
    <row r="678" spans="9:20" ht="15.75" hidden="1" customHeight="1"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</row>
    <row r="679" spans="9:20" ht="15.75" hidden="1" customHeight="1"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</row>
    <row r="680" spans="9:20" ht="15.75" hidden="1" customHeight="1"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</row>
    <row r="681" spans="9:20" ht="15.75" hidden="1" customHeight="1"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</row>
    <row r="682" spans="9:20" ht="15.75" hidden="1" customHeight="1"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</row>
    <row r="683" spans="9:20" ht="15.75" hidden="1" customHeight="1"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</row>
    <row r="684" spans="9:20" ht="15.75" hidden="1" customHeight="1"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</row>
    <row r="685" spans="9:20" ht="15.75" hidden="1" customHeight="1"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</row>
    <row r="686" spans="9:20" ht="15.75" hidden="1" customHeight="1"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</row>
    <row r="687" spans="9:20" ht="15.75" hidden="1" customHeight="1"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</row>
    <row r="688" spans="9:20" ht="15.75" hidden="1" customHeight="1"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</row>
    <row r="689" spans="9:20" ht="15.75" hidden="1" customHeight="1"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</row>
    <row r="690" spans="9:20" ht="15.75" hidden="1" customHeight="1"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</row>
    <row r="691" spans="9:20" ht="15.75" hidden="1" customHeight="1"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</row>
    <row r="692" spans="9:20" ht="15.75" hidden="1" customHeight="1"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</row>
    <row r="693" spans="9:20" ht="15.75" hidden="1" customHeight="1"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</row>
    <row r="694" spans="9:20" ht="15.75" hidden="1" customHeight="1"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</row>
    <row r="695" spans="9:20" ht="15.75" hidden="1" customHeight="1"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</row>
    <row r="696" spans="9:20" ht="15.75" hidden="1" customHeight="1"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</row>
    <row r="697" spans="9:20" ht="15.75" hidden="1" customHeight="1"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</row>
    <row r="698" spans="9:20" ht="15.75" hidden="1" customHeight="1"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</row>
    <row r="699" spans="9:20" ht="15.75" hidden="1" customHeight="1"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</row>
    <row r="700" spans="9:20" ht="15.75" hidden="1" customHeight="1"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</row>
    <row r="701" spans="9:20" ht="15.75" hidden="1" customHeight="1"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</row>
    <row r="702" spans="9:20" ht="15.75" hidden="1" customHeight="1"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</row>
    <row r="703" spans="9:20" ht="15.75" hidden="1" customHeight="1"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</row>
    <row r="704" spans="9:20" ht="15.75" hidden="1" customHeight="1"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</row>
    <row r="705" spans="9:20" ht="15.75" hidden="1" customHeight="1"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</row>
    <row r="706" spans="9:20" ht="15.75" hidden="1" customHeight="1"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</row>
    <row r="707" spans="9:20" ht="15.75" hidden="1" customHeight="1"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</row>
    <row r="708" spans="9:20" ht="15.75" hidden="1" customHeight="1"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</row>
    <row r="709" spans="9:20" ht="15.75" hidden="1" customHeight="1"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</row>
    <row r="710" spans="9:20" ht="15.75" hidden="1" customHeight="1"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</row>
    <row r="711" spans="9:20" ht="15.75" hidden="1" customHeight="1"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</row>
    <row r="712" spans="9:20" ht="15.75" hidden="1" customHeight="1"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</row>
    <row r="713" spans="9:20" ht="15.75" hidden="1" customHeight="1"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</row>
    <row r="714" spans="9:20" ht="15.75" hidden="1" customHeight="1"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</row>
    <row r="715" spans="9:20" ht="15.75" hidden="1" customHeight="1"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</row>
    <row r="716" spans="9:20" ht="15.75" hidden="1" customHeight="1"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</row>
    <row r="717" spans="9:20" ht="15.75" hidden="1" customHeight="1"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</row>
    <row r="718" spans="9:20" ht="15.75" hidden="1" customHeight="1"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</row>
    <row r="719" spans="9:20" ht="15.75" hidden="1" customHeight="1"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</row>
    <row r="720" spans="9:20" ht="15.75" hidden="1" customHeight="1"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</row>
    <row r="721" spans="9:20" ht="15.75" hidden="1" customHeight="1"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</row>
    <row r="722" spans="9:20" ht="15.75" hidden="1" customHeight="1"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</row>
    <row r="723" spans="9:20" ht="15.75" hidden="1" customHeight="1"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</row>
    <row r="724" spans="9:20" ht="15.75" hidden="1" customHeight="1"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</row>
    <row r="725" spans="9:20" ht="15.75" hidden="1" customHeight="1"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</row>
    <row r="726" spans="9:20" ht="15.75" hidden="1" customHeight="1"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</row>
    <row r="727" spans="9:20" ht="15.75" hidden="1" customHeight="1"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</row>
    <row r="728" spans="9:20" ht="15.75" hidden="1" customHeight="1"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</row>
    <row r="729" spans="9:20" ht="15.75" hidden="1" customHeight="1"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</row>
    <row r="730" spans="9:20" ht="15.75" hidden="1" customHeight="1"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</row>
    <row r="731" spans="9:20" ht="15.75" hidden="1" customHeight="1"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</row>
    <row r="732" spans="9:20" ht="15.75" hidden="1" customHeight="1"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</row>
    <row r="733" spans="9:20" ht="15.75" hidden="1" customHeight="1"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</row>
    <row r="734" spans="9:20" ht="15.75" hidden="1" customHeight="1"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</row>
    <row r="735" spans="9:20" ht="15.75" hidden="1" customHeight="1"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</row>
    <row r="736" spans="9:20" ht="15.75" hidden="1" customHeight="1"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</row>
    <row r="737" spans="9:20" ht="15.75" hidden="1" customHeight="1"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</row>
    <row r="738" spans="9:20" ht="15.75" hidden="1" customHeight="1"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</row>
    <row r="739" spans="9:20" ht="15.75" hidden="1" customHeight="1"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</row>
    <row r="740" spans="9:20" ht="15.75" hidden="1" customHeight="1"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</row>
    <row r="741" spans="9:20" ht="15.75" hidden="1" customHeight="1"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</row>
    <row r="742" spans="9:20" ht="15.75" hidden="1" customHeight="1"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</row>
    <row r="743" spans="9:20" ht="15.75" hidden="1" customHeight="1"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</row>
    <row r="744" spans="9:20" ht="15.75" hidden="1" customHeight="1"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</row>
    <row r="745" spans="9:20" ht="15.75" hidden="1" customHeight="1"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</row>
    <row r="746" spans="9:20" ht="15.75" hidden="1" customHeight="1"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</row>
    <row r="747" spans="9:20" ht="15.75" hidden="1" customHeight="1"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</row>
    <row r="748" spans="9:20" ht="15.75" hidden="1" customHeight="1"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</row>
    <row r="749" spans="9:20" ht="15.75" hidden="1" customHeight="1"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</row>
    <row r="750" spans="9:20" ht="15.75" hidden="1" customHeight="1"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</row>
    <row r="751" spans="9:20" ht="15.75" hidden="1" customHeight="1"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</row>
    <row r="752" spans="9:20" ht="15.75" hidden="1" customHeight="1"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</row>
    <row r="753" spans="9:20" ht="15.75" hidden="1" customHeight="1"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</row>
    <row r="754" spans="9:20" ht="15.75" hidden="1" customHeight="1"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</row>
    <row r="755" spans="9:20" ht="15.75" hidden="1" customHeight="1"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</row>
    <row r="756" spans="9:20" ht="15.75" hidden="1" customHeight="1"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</row>
    <row r="757" spans="9:20" ht="15.75" hidden="1" customHeight="1"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</row>
    <row r="758" spans="9:20" ht="15.75" hidden="1" customHeight="1"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</row>
    <row r="759" spans="9:20" ht="15.75" hidden="1" customHeight="1"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</row>
    <row r="760" spans="9:20" ht="15.75" hidden="1" customHeight="1"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</row>
    <row r="761" spans="9:20" ht="15.75" hidden="1" customHeight="1"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</row>
    <row r="762" spans="9:20" ht="15.75" hidden="1" customHeight="1"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</row>
    <row r="763" spans="9:20" ht="15.75" hidden="1" customHeight="1"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</row>
    <row r="764" spans="9:20" ht="15.75" hidden="1" customHeight="1"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</row>
    <row r="765" spans="9:20" ht="15.75" hidden="1" customHeight="1"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</row>
    <row r="766" spans="9:20" ht="15.75" hidden="1" customHeight="1"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</row>
    <row r="767" spans="9:20" ht="15.75" hidden="1" customHeight="1"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</row>
    <row r="768" spans="9:20" ht="15.75" hidden="1" customHeight="1"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</row>
    <row r="769" spans="9:20" ht="15.75" hidden="1" customHeight="1"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</row>
    <row r="770" spans="9:20" ht="15.75" hidden="1" customHeight="1"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</row>
    <row r="771" spans="9:20" ht="15.75" hidden="1" customHeight="1"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</row>
    <row r="772" spans="9:20" ht="15.75" hidden="1" customHeight="1"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</row>
    <row r="773" spans="9:20" ht="15.75" hidden="1" customHeight="1"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</row>
    <row r="774" spans="9:20" ht="15.75" hidden="1" customHeight="1"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</row>
    <row r="775" spans="9:20" ht="15.75" hidden="1" customHeight="1"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</row>
    <row r="776" spans="9:20" ht="15.75" hidden="1" customHeight="1"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</row>
    <row r="777" spans="9:20" ht="15.75" hidden="1" customHeight="1"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</row>
    <row r="778" spans="9:20" ht="15.75" hidden="1" customHeight="1"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</row>
    <row r="779" spans="9:20" ht="15.75" hidden="1" customHeight="1"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</row>
    <row r="780" spans="9:20" ht="15.75" hidden="1" customHeight="1"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</row>
    <row r="781" spans="9:20" ht="15.75" hidden="1" customHeight="1"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</row>
    <row r="782" spans="9:20" ht="15.75" hidden="1" customHeight="1"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</row>
    <row r="783" spans="9:20" ht="15.75" hidden="1" customHeight="1"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</row>
    <row r="784" spans="9:20" ht="15.75" hidden="1" customHeight="1"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</row>
    <row r="785" spans="9:20" ht="15.75" hidden="1" customHeight="1"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</row>
    <row r="786" spans="9:20" ht="15.75" hidden="1" customHeight="1"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</row>
    <row r="787" spans="9:20" ht="15.75" hidden="1" customHeight="1"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</row>
    <row r="788" spans="9:20" ht="15.75" hidden="1" customHeight="1"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</row>
    <row r="789" spans="9:20" ht="15.75" hidden="1" customHeight="1"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</row>
    <row r="790" spans="9:20" ht="15.75" hidden="1" customHeight="1"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</row>
    <row r="791" spans="9:20" ht="15.75" hidden="1" customHeight="1"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</row>
    <row r="792" spans="9:20" ht="15.75" hidden="1" customHeight="1"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</row>
    <row r="793" spans="9:20" ht="15.75" hidden="1" customHeight="1"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</row>
    <row r="794" spans="9:20" ht="15.75" hidden="1" customHeight="1"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</row>
    <row r="795" spans="9:20" ht="15.75" hidden="1" customHeight="1"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</row>
    <row r="796" spans="9:20" ht="15.75" hidden="1" customHeight="1"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</row>
    <row r="797" spans="9:20" ht="15.75" hidden="1" customHeight="1"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</row>
    <row r="798" spans="9:20" ht="15.75" hidden="1" customHeight="1"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</row>
    <row r="799" spans="9:20" ht="15.75" hidden="1" customHeight="1"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</row>
    <row r="800" spans="9:20" ht="15.75" hidden="1" customHeight="1"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</row>
    <row r="801" spans="9:20" ht="15.75" hidden="1" customHeight="1"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</row>
    <row r="802" spans="9:20" ht="15.75" hidden="1" customHeight="1"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</row>
    <row r="803" spans="9:20" ht="15.75" hidden="1" customHeight="1"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</row>
    <row r="804" spans="9:20" ht="15.75" hidden="1" customHeight="1"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</row>
    <row r="805" spans="9:20" ht="15.75" hidden="1" customHeight="1"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</row>
    <row r="806" spans="9:20" ht="15.75" hidden="1" customHeight="1"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</row>
    <row r="807" spans="9:20" ht="15.75" hidden="1" customHeight="1"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</row>
    <row r="808" spans="9:20" ht="15.75" hidden="1" customHeight="1"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</row>
    <row r="809" spans="9:20" ht="15.75" hidden="1" customHeight="1"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</row>
    <row r="810" spans="9:20" ht="15.75" hidden="1" customHeight="1"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</row>
    <row r="811" spans="9:20" ht="15.75" hidden="1" customHeight="1"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</row>
    <row r="812" spans="9:20" ht="15.75" hidden="1" customHeight="1"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</row>
    <row r="813" spans="9:20" ht="15.75" hidden="1" customHeight="1"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</row>
    <row r="814" spans="9:20" ht="15.75" hidden="1" customHeight="1"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</row>
    <row r="815" spans="9:20" ht="15.75" hidden="1" customHeight="1"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</row>
    <row r="816" spans="9:20" ht="15.75" hidden="1" customHeight="1"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</row>
    <row r="817" spans="9:20" ht="15.75" hidden="1" customHeight="1"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</row>
    <row r="818" spans="9:20" ht="15.75" hidden="1" customHeight="1"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</row>
    <row r="819" spans="9:20" ht="15.75" hidden="1" customHeight="1"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</row>
    <row r="820" spans="9:20" ht="15.75" hidden="1" customHeight="1"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</row>
    <row r="821" spans="9:20" ht="15.75" hidden="1" customHeight="1"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</row>
    <row r="822" spans="9:20" ht="15.75" hidden="1" customHeight="1"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</row>
    <row r="823" spans="9:20" ht="15.75" hidden="1" customHeight="1"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</row>
    <row r="824" spans="9:20" ht="15.75" hidden="1" customHeight="1"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</row>
    <row r="825" spans="9:20" ht="15.75" hidden="1" customHeight="1"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</row>
    <row r="826" spans="9:20" ht="15.75" hidden="1" customHeight="1"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</row>
    <row r="827" spans="9:20" ht="15.75" hidden="1" customHeight="1"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</row>
    <row r="828" spans="9:20" ht="15.75" hidden="1" customHeight="1"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</row>
    <row r="829" spans="9:20" ht="15.75" hidden="1" customHeight="1"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</row>
    <row r="830" spans="9:20" ht="15.75" hidden="1" customHeight="1"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</row>
    <row r="831" spans="9:20" ht="15.75" hidden="1" customHeight="1"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</row>
    <row r="832" spans="9:20" ht="15.75" hidden="1" customHeight="1"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</row>
    <row r="833" spans="9:20" ht="15.75" hidden="1" customHeight="1"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</row>
    <row r="834" spans="9:20" ht="15.75" hidden="1" customHeight="1"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</row>
    <row r="835" spans="9:20" ht="15.75" hidden="1" customHeight="1"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</row>
    <row r="836" spans="9:20" ht="15.75" hidden="1" customHeight="1"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</row>
    <row r="837" spans="9:20" ht="15.75" hidden="1" customHeight="1"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</row>
    <row r="838" spans="9:20" ht="15.75" hidden="1" customHeight="1"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</row>
    <row r="839" spans="9:20" ht="15.75" hidden="1" customHeight="1"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</row>
    <row r="840" spans="9:20" ht="15.75" hidden="1" customHeight="1"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</row>
    <row r="841" spans="9:20" ht="15.75" hidden="1" customHeight="1"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</row>
    <row r="842" spans="9:20" ht="15.75" hidden="1" customHeight="1"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</row>
    <row r="843" spans="9:20" ht="15.75" hidden="1" customHeight="1"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</row>
    <row r="844" spans="9:20" ht="15.75" hidden="1" customHeight="1"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</row>
    <row r="845" spans="9:20" ht="15.75" hidden="1" customHeight="1"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</row>
    <row r="846" spans="9:20" ht="15.75" hidden="1" customHeight="1"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</row>
    <row r="847" spans="9:20" ht="15.75" hidden="1" customHeight="1"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</row>
    <row r="848" spans="9:20" ht="15.75" hidden="1" customHeight="1"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</row>
    <row r="849" spans="9:20" ht="15.75" hidden="1" customHeight="1"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</row>
    <row r="850" spans="9:20" ht="15.75" hidden="1" customHeight="1"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</row>
    <row r="851" spans="9:20" ht="15.75" hidden="1" customHeight="1"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</row>
    <row r="852" spans="9:20" ht="15.75" hidden="1" customHeight="1"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</row>
    <row r="853" spans="9:20" ht="15.75" hidden="1" customHeight="1"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</row>
    <row r="854" spans="9:20" ht="15.75" hidden="1" customHeight="1"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</row>
    <row r="855" spans="9:20" ht="15.75" hidden="1" customHeight="1"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</row>
    <row r="856" spans="9:20" ht="15.75" hidden="1" customHeight="1"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</row>
    <row r="857" spans="9:20" ht="15.75" hidden="1" customHeight="1"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</row>
    <row r="858" spans="9:20" ht="15.75" hidden="1" customHeight="1"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</row>
    <row r="859" spans="9:20" ht="15.75" hidden="1" customHeight="1"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</row>
    <row r="860" spans="9:20" ht="15.75" hidden="1" customHeight="1"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</row>
    <row r="861" spans="9:20" ht="15.75" hidden="1" customHeight="1"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</row>
    <row r="862" spans="9:20" ht="15.75" hidden="1" customHeight="1"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</row>
    <row r="863" spans="9:20" ht="15.75" hidden="1" customHeight="1"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</row>
    <row r="864" spans="9:20" ht="15.75" hidden="1" customHeight="1"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</row>
    <row r="865" spans="9:20" ht="15.75" hidden="1" customHeight="1"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</row>
    <row r="866" spans="9:20" ht="15.75" hidden="1" customHeight="1"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</row>
    <row r="867" spans="9:20" ht="15.75" hidden="1" customHeight="1"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</row>
    <row r="868" spans="9:20" ht="15.75" hidden="1" customHeight="1"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</row>
    <row r="869" spans="9:20" ht="15.75" hidden="1" customHeight="1"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</row>
    <row r="870" spans="9:20" ht="15.75" hidden="1" customHeight="1"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</row>
    <row r="871" spans="9:20" ht="15.75" hidden="1" customHeight="1"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</row>
    <row r="872" spans="9:20" ht="15.75" hidden="1" customHeight="1"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</row>
    <row r="873" spans="9:20" ht="15.75" hidden="1" customHeight="1"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</row>
    <row r="874" spans="9:20" ht="15.75" hidden="1" customHeight="1"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</row>
    <row r="875" spans="9:20" ht="15.75" hidden="1" customHeight="1"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</row>
    <row r="876" spans="9:20" ht="15.75" hidden="1" customHeight="1"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</row>
    <row r="877" spans="9:20" ht="15.75" hidden="1" customHeight="1"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</row>
    <row r="878" spans="9:20" ht="15.75" hidden="1" customHeight="1"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</row>
    <row r="879" spans="9:20" ht="15.75" hidden="1" customHeight="1"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</row>
    <row r="880" spans="9:20" ht="15.75" hidden="1" customHeight="1"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</row>
    <row r="881" spans="9:20" ht="15.75" hidden="1" customHeight="1"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</row>
    <row r="882" spans="9:20" ht="15.75" hidden="1" customHeight="1"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</row>
    <row r="883" spans="9:20" ht="15.75" hidden="1" customHeight="1"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</row>
    <row r="884" spans="9:20" ht="15.75" hidden="1" customHeight="1"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</row>
    <row r="885" spans="9:20" ht="15.75" hidden="1" customHeight="1"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</row>
    <row r="886" spans="9:20" ht="15.75" hidden="1" customHeight="1"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</row>
    <row r="887" spans="9:20" ht="15.75" hidden="1" customHeight="1"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</row>
    <row r="888" spans="9:20" ht="15.75" hidden="1" customHeight="1"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</row>
    <row r="889" spans="9:20" ht="15.75" hidden="1" customHeight="1"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</row>
    <row r="890" spans="9:20" ht="15.75" hidden="1" customHeight="1"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</row>
    <row r="891" spans="9:20" ht="15.75" hidden="1" customHeight="1"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</row>
    <row r="892" spans="9:20" ht="15.75" hidden="1" customHeight="1"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</row>
    <row r="893" spans="9:20" ht="15.75" hidden="1" customHeight="1"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</row>
    <row r="894" spans="9:20" ht="15.75" hidden="1" customHeight="1"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</row>
    <row r="895" spans="9:20" ht="15.75" hidden="1" customHeight="1"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</row>
    <row r="896" spans="9:20" ht="15.75" hidden="1" customHeight="1"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</row>
    <row r="897" spans="9:20" ht="15.75" hidden="1" customHeight="1"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</row>
    <row r="898" spans="9:20" ht="15.75" hidden="1" customHeight="1"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</row>
    <row r="899" spans="9:20" ht="15.75" hidden="1" customHeight="1"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</row>
    <row r="900" spans="9:20" ht="15.75" hidden="1" customHeight="1"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</row>
    <row r="901" spans="9:20" ht="15.75" hidden="1" customHeight="1"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</row>
    <row r="902" spans="9:20" ht="15.75" hidden="1" customHeight="1"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</row>
    <row r="903" spans="9:20" ht="15.75" hidden="1" customHeight="1"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</row>
    <row r="904" spans="9:20" ht="15.75" hidden="1" customHeight="1"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</row>
    <row r="905" spans="9:20" ht="15.75" hidden="1" customHeight="1"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</row>
    <row r="906" spans="9:20" ht="15.75" hidden="1" customHeight="1"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</row>
    <row r="907" spans="9:20" ht="15.75" hidden="1" customHeight="1"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</row>
    <row r="908" spans="9:20" ht="15.75" hidden="1" customHeight="1"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</row>
    <row r="909" spans="9:20" ht="15.75" hidden="1" customHeight="1"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</row>
    <row r="910" spans="9:20" ht="15.75" hidden="1" customHeight="1"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</row>
    <row r="911" spans="9:20" ht="15.75" hidden="1" customHeight="1"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</row>
    <row r="912" spans="9:20" ht="15.75" hidden="1" customHeight="1"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</row>
    <row r="913" spans="9:20" ht="15.75" hidden="1" customHeight="1"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</row>
    <row r="914" spans="9:20" ht="15.75" hidden="1" customHeight="1"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</row>
    <row r="915" spans="9:20" ht="15.75" hidden="1" customHeight="1"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</row>
    <row r="916" spans="9:20" ht="15.75" hidden="1" customHeight="1"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</row>
    <row r="917" spans="9:20" ht="15.75" hidden="1" customHeight="1"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</row>
    <row r="918" spans="9:20" ht="15.75" hidden="1" customHeight="1"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</row>
    <row r="919" spans="9:20" ht="15.75" hidden="1" customHeight="1"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</row>
    <row r="920" spans="9:20" ht="15.75" hidden="1" customHeight="1"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</row>
    <row r="921" spans="9:20" ht="15.75" hidden="1" customHeight="1"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</row>
    <row r="922" spans="9:20" ht="15.75" hidden="1" customHeight="1"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</row>
    <row r="923" spans="9:20" ht="15.75" hidden="1" customHeight="1"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</row>
    <row r="924" spans="9:20" ht="15.75" hidden="1" customHeight="1"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</row>
    <row r="925" spans="9:20" ht="15.75" hidden="1" customHeight="1"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</row>
    <row r="926" spans="9:20" ht="15.75" hidden="1" customHeight="1"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</row>
    <row r="927" spans="9:20" ht="15.75" hidden="1" customHeight="1"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</row>
    <row r="928" spans="9:20" ht="15.75" hidden="1" customHeight="1"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</row>
    <row r="929" spans="9:20" ht="15.75" hidden="1" customHeight="1"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</row>
    <row r="930" spans="9:20" ht="15.75" hidden="1" customHeight="1"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</row>
    <row r="931" spans="9:20" ht="15.75" hidden="1" customHeight="1"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</row>
    <row r="932" spans="9:20" ht="15.75" hidden="1" customHeight="1"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</row>
    <row r="933" spans="9:20" ht="15.75" hidden="1" customHeight="1"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</row>
    <row r="934" spans="9:20" ht="15.75" hidden="1" customHeight="1"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</row>
    <row r="935" spans="9:20" ht="15.75" hidden="1" customHeight="1"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</row>
    <row r="936" spans="9:20" ht="15.75" hidden="1" customHeight="1"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</row>
    <row r="937" spans="9:20" ht="15.75" hidden="1" customHeight="1"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</row>
    <row r="938" spans="9:20" ht="15.75" hidden="1" customHeight="1"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</row>
    <row r="939" spans="9:20" ht="15.75" hidden="1" customHeight="1"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</row>
    <row r="940" spans="9:20" ht="15.75" hidden="1" customHeight="1"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</row>
    <row r="941" spans="9:20" ht="15.75" hidden="1" customHeight="1"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</row>
    <row r="942" spans="9:20" ht="15.75" hidden="1" customHeight="1"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</row>
    <row r="943" spans="9:20" ht="15.75" hidden="1" customHeight="1"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</row>
    <row r="944" spans="9:20" ht="15.75" hidden="1" customHeight="1"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</row>
    <row r="945" spans="9:20" ht="15.75" hidden="1" customHeight="1"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</row>
    <row r="946" spans="9:20" ht="15.75" hidden="1" customHeight="1"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</row>
    <row r="947" spans="9:20" ht="15.75" hidden="1" customHeight="1"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</row>
    <row r="948" spans="9:20" ht="15.75" hidden="1" customHeight="1"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</row>
    <row r="949" spans="9:20" ht="15.75" hidden="1" customHeight="1"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</row>
    <row r="950" spans="9:20" ht="15.75" hidden="1" customHeight="1"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</row>
    <row r="951" spans="9:20" ht="15.75" hidden="1" customHeight="1"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</row>
    <row r="952" spans="9:20" ht="15.75" hidden="1" customHeight="1"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</row>
    <row r="953" spans="9:20" ht="15.75" hidden="1" customHeight="1"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</row>
    <row r="954" spans="9:20" ht="15.75" hidden="1" customHeight="1"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</row>
    <row r="955" spans="9:20" ht="15.75" hidden="1" customHeight="1"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</row>
    <row r="956" spans="9:20" ht="15.75" hidden="1" customHeight="1"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</row>
    <row r="957" spans="9:20" ht="15.75" hidden="1" customHeight="1"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</row>
    <row r="958" spans="9:20" ht="15.75" hidden="1" customHeight="1"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</row>
    <row r="959" spans="9:20" ht="15.75" hidden="1" customHeight="1"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</row>
    <row r="960" spans="9:20" ht="15.75" hidden="1" customHeight="1"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</row>
    <row r="961" spans="9:20" ht="15.75" hidden="1" customHeight="1"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</row>
    <row r="962" spans="9:20" ht="15.75" hidden="1" customHeight="1"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</row>
    <row r="963" spans="9:20" ht="15.75" hidden="1" customHeight="1"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</row>
    <row r="964" spans="9:20" ht="15.75" hidden="1" customHeight="1"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</row>
    <row r="965" spans="9:20" ht="15.75" hidden="1" customHeight="1"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</row>
    <row r="966" spans="9:20" ht="15.75" hidden="1" customHeight="1"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</row>
    <row r="967" spans="9:20" ht="15.75" hidden="1" customHeight="1"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</row>
    <row r="968" spans="9:20" ht="15.75" hidden="1" customHeight="1"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</row>
    <row r="969" spans="9:20" ht="15.75" hidden="1" customHeight="1"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</row>
    <row r="970" spans="9:20" ht="15.75" hidden="1" customHeight="1"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</row>
    <row r="971" spans="9:20" ht="15.75" hidden="1" customHeight="1"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</row>
    <row r="972" spans="9:20" ht="15.75" hidden="1" customHeight="1"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</row>
    <row r="973" spans="9:20" ht="15.75" hidden="1" customHeight="1"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</row>
    <row r="974" spans="9:20" ht="15.75" hidden="1" customHeight="1"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</row>
    <row r="975" spans="9:20" ht="15.75" hidden="1" customHeight="1"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</row>
    <row r="976" spans="9:20" ht="15.75" hidden="1" customHeight="1"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</row>
    <row r="977" spans="9:20" ht="15.75" hidden="1" customHeight="1"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</row>
    <row r="978" spans="9:20" ht="15.75" hidden="1" customHeight="1"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</row>
    <row r="979" spans="9:20" ht="15.75" hidden="1" customHeight="1"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</row>
    <row r="980" spans="9:20" ht="15.75" hidden="1" customHeight="1"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</row>
    <row r="981" spans="9:20" ht="15.75" hidden="1" customHeight="1"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</row>
    <row r="982" spans="9:20" ht="15.75" hidden="1" customHeight="1"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</row>
    <row r="983" spans="9:20" ht="15.75" hidden="1" customHeight="1"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</row>
    <row r="984" spans="9:20" ht="15.75" hidden="1" customHeight="1"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</row>
    <row r="985" spans="9:20" ht="15.75" hidden="1" customHeight="1"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</row>
    <row r="986" spans="9:20" ht="15.75" hidden="1" customHeight="1"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</row>
    <row r="987" spans="9:20" ht="15.75" hidden="1" customHeight="1"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</row>
    <row r="988" spans="9:20" ht="15.75" hidden="1" customHeight="1"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</row>
    <row r="989" spans="9:20" ht="15.75" hidden="1" customHeight="1"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</row>
    <row r="990" spans="9:20" ht="15.75" hidden="1" customHeight="1"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</row>
    <row r="991" spans="9:20" ht="15.75" hidden="1" customHeight="1"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</row>
    <row r="992" spans="9:20" ht="15.75" hidden="1" customHeight="1"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</row>
    <row r="993" spans="9:20" ht="15.75" hidden="1" customHeight="1"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</row>
    <row r="994" spans="9:20" ht="15.75" hidden="1" customHeight="1"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</row>
  </sheetData>
  <sheetProtection algorithmName="SHA-512" hashValue="74E/Yq9EftHIw2XrzCLiiFloB7Vvsp8FQ2+IBxT+hi1rGajbSB5vuR5EOlzvV3F3+PfUJDfclONnXA7lmTat7w==" saltValue="xKYBchmPawBYeDB4cEcE1Q==" spinCount="100000" sheet="1" objects="1" scenarios="1" formatColumns="0" formatRows="0" deleteRows="0"/>
  <mergeCells count="5">
    <mergeCell ref="A1:E1"/>
    <mergeCell ref="A2:E2"/>
    <mergeCell ref="A3:E3"/>
    <mergeCell ref="F9:H11"/>
    <mergeCell ref="F1:H7"/>
  </mergeCells>
  <phoneticPr fontId="21" type="noConversion"/>
  <dataValidations count="1">
    <dataValidation type="list" allowBlank="1" showErrorMessage="1" sqref="E5:E52" xr:uid="{00000000-0002-0000-0000-000000000000}">
      <formula1>"YES,NO"</formula1>
    </dataValidation>
  </dataValidations>
  <printOptions horizontalCentered="1"/>
  <pageMargins left="0.17" right="0.21" top="0.41" bottom="0.74803149606299213" header="0" footer="0"/>
  <pageSetup paperSize="9" orientation="portrait" r:id="rId1"/>
  <headerFooter>
    <oddFooter>&amp;Cwww.rssrashtriya.org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531"/>
  <sheetViews>
    <sheetView zoomScaleNormal="100" workbookViewId="0">
      <selection activeCell="J7" sqref="J7"/>
    </sheetView>
  </sheetViews>
  <sheetFormatPr defaultColWidth="0" defaultRowHeight="15" customHeight="1" zeroHeight="1"/>
  <cols>
    <col min="1" max="1" width="11.42578125" customWidth="1"/>
    <col min="2" max="2" width="12.7109375" customWidth="1"/>
    <col min="3" max="3" width="11.5703125" customWidth="1"/>
    <col min="4" max="5" width="12.7109375" customWidth="1"/>
    <col min="6" max="6" width="11.5703125" customWidth="1"/>
    <col min="7" max="7" width="12.7109375" customWidth="1"/>
    <col min="8" max="8" width="9.7109375" customWidth="1"/>
    <col min="9" max="10" width="10.42578125" customWidth="1"/>
    <col min="11" max="11" width="14" customWidth="1"/>
    <col min="12" max="12" width="15.28515625" customWidth="1"/>
    <col min="13" max="13" width="33.28515625" style="16" customWidth="1"/>
    <col min="14" max="14" width="8.7109375" customWidth="1"/>
    <col min="15" max="22" width="8.7109375" hidden="1" customWidth="1"/>
    <col min="23" max="16384" width="14.42578125" hidden="1"/>
  </cols>
  <sheetData>
    <row r="1" spans="1:22" ht="28.5">
      <c r="A1" s="54" t="str">
        <f>CONCATENATE("Office of the ",MASTER!A1)</f>
        <v>Office of the GOVT. SR. SECONDARY SCHOOL TODARAISINGH DIST- TONK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41" t="s">
        <v>62</v>
      </c>
      <c r="N1" s="4"/>
      <c r="O1" s="4"/>
      <c r="P1" s="4"/>
      <c r="Q1" s="4"/>
      <c r="R1" s="4"/>
      <c r="S1" s="4"/>
      <c r="T1" s="4"/>
      <c r="U1" s="4"/>
      <c r="V1" s="4"/>
    </row>
    <row r="2" spans="1:22" ht="23.25">
      <c r="A2" s="55" t="str">
        <f>CONCATENATE("Difference Sheet of ",MASTER!A3)</f>
        <v>Difference Sheet of DA ARREAR FROM JAN 2022 TO MARCH 2022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41"/>
      <c r="N2" s="4"/>
      <c r="O2" s="4"/>
      <c r="P2" s="4"/>
      <c r="Q2" s="4"/>
      <c r="R2" s="4"/>
      <c r="S2" s="4"/>
      <c r="T2" s="4"/>
      <c r="U2" s="4"/>
      <c r="V2" s="4"/>
    </row>
    <row r="3" spans="1:2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8"/>
      <c r="M3" s="41"/>
      <c r="N3" s="4"/>
      <c r="O3" s="4"/>
      <c r="P3" s="4"/>
      <c r="Q3" s="4"/>
      <c r="R3" s="4"/>
      <c r="S3" s="4"/>
      <c r="T3" s="4"/>
      <c r="U3" s="4"/>
      <c r="V3" s="4"/>
    </row>
    <row r="4" spans="1:22" ht="18" customHeight="1">
      <c r="A4" s="5" t="s">
        <v>55</v>
      </c>
      <c r="B4" s="43" t="str">
        <f>MASTER!B5</f>
        <v>EMPLOYEE 01</v>
      </c>
      <c r="C4" s="34"/>
      <c r="D4" s="34"/>
      <c r="E4" s="34"/>
      <c r="F4" s="35"/>
      <c r="G4" s="44" t="s">
        <v>56</v>
      </c>
      <c r="H4" s="35"/>
      <c r="I4" s="43" t="str">
        <f>MASTER!C5</f>
        <v>PRINCIPAL</v>
      </c>
      <c r="J4" s="35"/>
      <c r="K4" s="6"/>
      <c r="L4" s="19"/>
      <c r="M4" s="41"/>
      <c r="N4" s="7"/>
      <c r="O4" s="7"/>
      <c r="P4" s="7"/>
      <c r="Q4" s="7"/>
      <c r="R4" s="7"/>
      <c r="S4" s="7"/>
      <c r="T4" s="7"/>
      <c r="U4" s="7"/>
      <c r="V4" s="7"/>
    </row>
    <row r="5" spans="1:22" ht="17.25">
      <c r="A5" s="45" t="s">
        <v>57</v>
      </c>
      <c r="B5" s="47" t="s">
        <v>58</v>
      </c>
      <c r="C5" s="48"/>
      <c r="D5" s="49"/>
      <c r="E5" s="50" t="s">
        <v>59</v>
      </c>
      <c r="F5" s="48"/>
      <c r="G5" s="49"/>
      <c r="H5" s="50" t="s">
        <v>60</v>
      </c>
      <c r="I5" s="48"/>
      <c r="J5" s="49"/>
      <c r="K5" s="51" t="str">
        <f>IF(MASTER!E5="NO","DEDUCTION GPF","DEDUCTION GPF 2004")</f>
        <v>DEDUCTION GPF 2004</v>
      </c>
      <c r="L5" s="53" t="s">
        <v>61</v>
      </c>
      <c r="M5" s="41"/>
      <c r="N5" s="4"/>
      <c r="O5" s="4"/>
      <c r="P5" s="4"/>
      <c r="Q5" s="4"/>
      <c r="R5" s="4"/>
      <c r="S5" s="4"/>
      <c r="T5" s="4"/>
      <c r="U5" s="4"/>
      <c r="V5" s="4"/>
    </row>
    <row r="6" spans="1:22" ht="17.25">
      <c r="A6" s="46"/>
      <c r="B6" s="8" t="s">
        <v>63</v>
      </c>
      <c r="C6" s="8" t="s">
        <v>64</v>
      </c>
      <c r="D6" s="8" t="s">
        <v>65</v>
      </c>
      <c r="E6" s="9" t="s">
        <v>63</v>
      </c>
      <c r="F6" s="9" t="s">
        <v>64</v>
      </c>
      <c r="G6" s="9" t="s">
        <v>65</v>
      </c>
      <c r="H6" s="9" t="s">
        <v>63</v>
      </c>
      <c r="I6" s="9" t="s">
        <v>64</v>
      </c>
      <c r="J6" s="9" t="s">
        <v>65</v>
      </c>
      <c r="K6" s="52"/>
      <c r="L6" s="36"/>
      <c r="M6" s="41"/>
      <c r="N6" s="4"/>
      <c r="O6" s="4"/>
      <c r="P6" s="4"/>
      <c r="Q6" s="4"/>
      <c r="R6" s="4"/>
      <c r="S6" s="4"/>
      <c r="T6" s="4"/>
      <c r="U6" s="4"/>
      <c r="V6" s="4"/>
    </row>
    <row r="7" spans="1:22" ht="20.25" customHeight="1">
      <c r="A7" s="10">
        <v>44562</v>
      </c>
      <c r="B7" s="11">
        <f>MASTER!D5</f>
        <v>78000</v>
      </c>
      <c r="C7" s="11">
        <f>ROUND(B7*34%,0)</f>
        <v>26520</v>
      </c>
      <c r="D7" s="12">
        <f>SUM(B7:C7)</f>
        <v>104520</v>
      </c>
      <c r="E7" s="11">
        <f>B7</f>
        <v>78000</v>
      </c>
      <c r="F7" s="11">
        <f>ROUND(E7*31%,0)</f>
        <v>24180</v>
      </c>
      <c r="G7" s="12">
        <f>SUM(E7:F7)</f>
        <v>102180</v>
      </c>
      <c r="H7" s="11">
        <f t="shared" ref="H7:J9" si="0">B7-E7</f>
        <v>0</v>
      </c>
      <c r="I7" s="11">
        <f t="shared" si="0"/>
        <v>2340</v>
      </c>
      <c r="J7" s="12">
        <f t="shared" si="0"/>
        <v>2340</v>
      </c>
      <c r="K7" s="23">
        <f>J7</f>
        <v>2340</v>
      </c>
      <c r="L7" s="25">
        <f>J7-SUM(K7:K7)</f>
        <v>0</v>
      </c>
      <c r="M7" s="41"/>
      <c r="N7" s="4"/>
      <c r="O7" s="4"/>
      <c r="P7" s="4"/>
      <c r="Q7" s="4"/>
      <c r="R7" s="4"/>
      <c r="S7" s="4"/>
      <c r="T7" s="4"/>
      <c r="U7" s="4"/>
      <c r="V7" s="4"/>
    </row>
    <row r="8" spans="1:22" ht="20.25" customHeight="1">
      <c r="A8" s="10">
        <v>44593</v>
      </c>
      <c r="B8" s="11">
        <f>B7</f>
        <v>78000</v>
      </c>
      <c r="C8" s="11">
        <f>ROUND(B8*34%,0)</f>
        <v>26520</v>
      </c>
      <c r="D8" s="12">
        <f>SUM(B8:C8)</f>
        <v>104520</v>
      </c>
      <c r="E8" s="11">
        <f>B8</f>
        <v>78000</v>
      </c>
      <c r="F8" s="11">
        <f>ROUND(E8*31%,0)</f>
        <v>24180</v>
      </c>
      <c r="G8" s="12">
        <f>SUM(E8:F8)</f>
        <v>102180</v>
      </c>
      <c r="H8" s="11">
        <f t="shared" si="0"/>
        <v>0</v>
      </c>
      <c r="I8" s="11">
        <f t="shared" si="0"/>
        <v>2340</v>
      </c>
      <c r="J8" s="12">
        <f t="shared" si="0"/>
        <v>2340</v>
      </c>
      <c r="K8" s="23">
        <f>J8</f>
        <v>2340</v>
      </c>
      <c r="L8" s="25">
        <f>J8-SUM(K8:K8)</f>
        <v>0</v>
      </c>
      <c r="M8" s="41"/>
      <c r="N8" s="4"/>
      <c r="O8" s="4"/>
      <c r="P8" s="4"/>
      <c r="Q8" s="4"/>
      <c r="R8" s="4"/>
      <c r="S8" s="4"/>
      <c r="T8" s="4"/>
      <c r="U8" s="4"/>
      <c r="V8" s="4"/>
    </row>
    <row r="9" spans="1:22" ht="20.25" customHeight="1">
      <c r="A9" s="10">
        <v>44621</v>
      </c>
      <c r="B9" s="11">
        <f>B8</f>
        <v>78000</v>
      </c>
      <c r="C9" s="11">
        <f>ROUND(B9*34%,0)</f>
        <v>26520</v>
      </c>
      <c r="D9" s="12">
        <f>SUM(B9:C9)</f>
        <v>104520</v>
      </c>
      <c r="E9" s="11">
        <f>B9</f>
        <v>78000</v>
      </c>
      <c r="F9" s="11">
        <f>ROUND(E9*31%,0)</f>
        <v>24180</v>
      </c>
      <c r="G9" s="12">
        <f>SUM(E9:F9)</f>
        <v>102180</v>
      </c>
      <c r="H9" s="11">
        <f t="shared" si="0"/>
        <v>0</v>
      </c>
      <c r="I9" s="11">
        <f t="shared" si="0"/>
        <v>2340</v>
      </c>
      <c r="J9" s="12">
        <f t="shared" si="0"/>
        <v>2340</v>
      </c>
      <c r="K9" s="23">
        <f>J9</f>
        <v>2340</v>
      </c>
      <c r="L9" s="25">
        <f>J9-SUM(K9:K9)</f>
        <v>0</v>
      </c>
      <c r="M9" s="41"/>
      <c r="N9" s="4"/>
      <c r="O9" s="4"/>
      <c r="P9" s="4"/>
      <c r="Q9" s="4"/>
      <c r="R9" s="4"/>
      <c r="S9" s="4"/>
      <c r="T9" s="4"/>
      <c r="U9" s="4"/>
      <c r="V9" s="4"/>
    </row>
    <row r="10" spans="1:22" ht="23.25" customHeight="1">
      <c r="A10" s="13" t="s">
        <v>65</v>
      </c>
      <c r="B10" s="14">
        <f t="shared" ref="B10:L10" si="1">SUM(B7:B9)</f>
        <v>234000</v>
      </c>
      <c r="C10" s="14">
        <f t="shared" si="1"/>
        <v>79560</v>
      </c>
      <c r="D10" s="15">
        <f t="shared" si="1"/>
        <v>313560</v>
      </c>
      <c r="E10" s="14">
        <f t="shared" si="1"/>
        <v>234000</v>
      </c>
      <c r="F10" s="14">
        <f t="shared" si="1"/>
        <v>72540</v>
      </c>
      <c r="G10" s="15">
        <f t="shared" si="1"/>
        <v>306540</v>
      </c>
      <c r="H10" s="14">
        <f t="shared" si="1"/>
        <v>0</v>
      </c>
      <c r="I10" s="14">
        <f t="shared" si="1"/>
        <v>7020</v>
      </c>
      <c r="J10" s="15">
        <f t="shared" si="1"/>
        <v>7020</v>
      </c>
      <c r="K10" s="24">
        <f t="shared" si="1"/>
        <v>7020</v>
      </c>
      <c r="L10" s="26">
        <f t="shared" si="1"/>
        <v>0</v>
      </c>
      <c r="M10" s="22"/>
      <c r="N10" s="4"/>
      <c r="O10" s="4"/>
      <c r="P10" s="4"/>
      <c r="Q10" s="4"/>
      <c r="R10" s="4"/>
      <c r="S10" s="4"/>
      <c r="T10" s="4"/>
      <c r="U10" s="4"/>
      <c r="V10" s="4"/>
    </row>
    <row r="11" spans="1:2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2" t="s">
        <v>75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2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2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2"/>
      <c r="N14" s="4"/>
      <c r="O14" s="4"/>
      <c r="P14" s="4"/>
      <c r="Q14" s="4"/>
      <c r="R14" s="4"/>
      <c r="S14" s="4"/>
      <c r="T14" s="4"/>
      <c r="U14" s="4"/>
      <c r="V14" s="4"/>
    </row>
    <row r="15" spans="1:22" s="16" customFormat="1" ht="18" customHeight="1">
      <c r="A15" s="5" t="s">
        <v>55</v>
      </c>
      <c r="B15" s="43" t="str">
        <f>MASTER!B6</f>
        <v>EMPLOYEE 02</v>
      </c>
      <c r="C15" s="34"/>
      <c r="D15" s="34"/>
      <c r="E15" s="34"/>
      <c r="F15" s="35"/>
      <c r="G15" s="44" t="s">
        <v>56</v>
      </c>
      <c r="H15" s="35"/>
      <c r="I15" s="43" t="str">
        <f>MASTER!C6</f>
        <v>LECTURER</v>
      </c>
      <c r="J15" s="35"/>
      <c r="K15" s="6"/>
      <c r="L15" s="6"/>
      <c r="M15" s="42"/>
      <c r="N15" s="7"/>
      <c r="O15" s="7"/>
      <c r="P15" s="7"/>
      <c r="Q15" s="7"/>
      <c r="R15" s="7"/>
      <c r="S15" s="7"/>
      <c r="T15" s="7"/>
      <c r="U15" s="7"/>
      <c r="V15" s="7"/>
    </row>
    <row r="16" spans="1:22" s="16" customFormat="1" ht="17.25">
      <c r="A16" s="45" t="s">
        <v>57</v>
      </c>
      <c r="B16" s="47" t="s">
        <v>58</v>
      </c>
      <c r="C16" s="48"/>
      <c r="D16" s="49"/>
      <c r="E16" s="50" t="s">
        <v>59</v>
      </c>
      <c r="F16" s="48"/>
      <c r="G16" s="49"/>
      <c r="H16" s="50" t="s">
        <v>60</v>
      </c>
      <c r="I16" s="48"/>
      <c r="J16" s="49"/>
      <c r="K16" s="51" t="str">
        <f>IF(MASTER!E6="NO","DEDUCTION GPF","DEDUCTION GPF 2004")</f>
        <v>DEDUCTION GPF</v>
      </c>
      <c r="L16" s="53" t="s">
        <v>61</v>
      </c>
      <c r="M16" s="20"/>
      <c r="N16" s="4"/>
      <c r="O16" s="4"/>
      <c r="P16" s="4"/>
      <c r="Q16" s="4"/>
      <c r="R16" s="4"/>
      <c r="S16" s="4"/>
      <c r="T16" s="4"/>
      <c r="U16" s="4"/>
      <c r="V16" s="4"/>
    </row>
    <row r="17" spans="1:22" s="16" customFormat="1" ht="17.25">
      <c r="A17" s="46"/>
      <c r="B17" s="8" t="s">
        <v>63</v>
      </c>
      <c r="C17" s="8" t="s">
        <v>64</v>
      </c>
      <c r="D17" s="8" t="s">
        <v>65</v>
      </c>
      <c r="E17" s="9" t="s">
        <v>63</v>
      </c>
      <c r="F17" s="9" t="s">
        <v>64</v>
      </c>
      <c r="G17" s="9" t="s">
        <v>65</v>
      </c>
      <c r="H17" s="9" t="s">
        <v>63</v>
      </c>
      <c r="I17" s="9" t="s">
        <v>64</v>
      </c>
      <c r="J17" s="9" t="s">
        <v>65</v>
      </c>
      <c r="K17" s="52"/>
      <c r="L17" s="36"/>
      <c r="M17" s="17"/>
      <c r="N17" s="4"/>
      <c r="O17" s="4"/>
      <c r="P17" s="4"/>
      <c r="Q17" s="4"/>
      <c r="R17" s="4"/>
      <c r="S17" s="4"/>
      <c r="T17" s="4"/>
      <c r="U17" s="4"/>
      <c r="V17" s="4"/>
    </row>
    <row r="18" spans="1:22" s="16" customFormat="1" ht="20.25" customHeight="1">
      <c r="A18" s="10">
        <v>44562</v>
      </c>
      <c r="B18" s="11">
        <f>MASTER!D6</f>
        <v>90300</v>
      </c>
      <c r="C18" s="11">
        <f>ROUND(B18*34%,0)</f>
        <v>30702</v>
      </c>
      <c r="D18" s="12">
        <f>SUM(B18:C18)</f>
        <v>121002</v>
      </c>
      <c r="E18" s="11">
        <f>B18</f>
        <v>90300</v>
      </c>
      <c r="F18" s="11">
        <f>ROUND(E18*31%,0)</f>
        <v>27993</v>
      </c>
      <c r="G18" s="12">
        <f>SUM(E18:F18)</f>
        <v>118293</v>
      </c>
      <c r="H18" s="11">
        <f t="shared" ref="H18:J20" si="2">B18-E18</f>
        <v>0</v>
      </c>
      <c r="I18" s="11">
        <f t="shared" si="2"/>
        <v>2709</v>
      </c>
      <c r="J18" s="12">
        <f t="shared" si="2"/>
        <v>2709</v>
      </c>
      <c r="K18" s="23">
        <f>J18</f>
        <v>2709</v>
      </c>
      <c r="L18" s="25">
        <f>J18-SUM(K18:K18)</f>
        <v>0</v>
      </c>
      <c r="M18" s="21"/>
      <c r="N18" s="4"/>
      <c r="O18" s="4"/>
      <c r="P18" s="4"/>
      <c r="Q18" s="4"/>
      <c r="R18" s="4"/>
      <c r="S18" s="4"/>
      <c r="T18" s="4"/>
      <c r="U18" s="4"/>
      <c r="V18" s="4"/>
    </row>
    <row r="19" spans="1:22" s="16" customFormat="1" ht="20.25" customHeight="1">
      <c r="A19" s="10">
        <v>44593</v>
      </c>
      <c r="B19" s="11">
        <f>B18</f>
        <v>90300</v>
      </c>
      <c r="C19" s="11">
        <f>ROUND(B19*34%,0)</f>
        <v>30702</v>
      </c>
      <c r="D19" s="12">
        <f>SUM(B19:C19)</f>
        <v>121002</v>
      </c>
      <c r="E19" s="11">
        <f>B19</f>
        <v>90300</v>
      </c>
      <c r="F19" s="11">
        <f>ROUND(E19*31%,0)</f>
        <v>27993</v>
      </c>
      <c r="G19" s="12">
        <f>SUM(E19:F19)</f>
        <v>118293</v>
      </c>
      <c r="H19" s="11">
        <f t="shared" si="2"/>
        <v>0</v>
      </c>
      <c r="I19" s="11">
        <f t="shared" si="2"/>
        <v>2709</v>
      </c>
      <c r="J19" s="12">
        <f t="shared" si="2"/>
        <v>2709</v>
      </c>
      <c r="K19" s="23">
        <f>J19</f>
        <v>2709</v>
      </c>
      <c r="L19" s="25">
        <f>J19-SUM(K19:K19)</f>
        <v>0</v>
      </c>
      <c r="M19" s="21"/>
      <c r="N19" s="4"/>
      <c r="O19" s="4"/>
      <c r="P19" s="4"/>
      <c r="Q19" s="4"/>
      <c r="R19" s="4"/>
      <c r="S19" s="4"/>
      <c r="T19" s="4"/>
      <c r="U19" s="4"/>
      <c r="V19" s="4"/>
    </row>
    <row r="20" spans="1:22" s="16" customFormat="1" ht="20.25" customHeight="1">
      <c r="A20" s="10">
        <v>44621</v>
      </c>
      <c r="B20" s="11">
        <f>B19</f>
        <v>90300</v>
      </c>
      <c r="C20" s="11">
        <f>ROUND(B20*34%,0)</f>
        <v>30702</v>
      </c>
      <c r="D20" s="12">
        <f>SUM(B20:C20)</f>
        <v>121002</v>
      </c>
      <c r="E20" s="11">
        <f>B20</f>
        <v>90300</v>
      </c>
      <c r="F20" s="11">
        <f>ROUND(E20*31%,0)</f>
        <v>27993</v>
      </c>
      <c r="G20" s="12">
        <f>SUM(E20:F20)</f>
        <v>118293</v>
      </c>
      <c r="H20" s="11">
        <f t="shared" si="2"/>
        <v>0</v>
      </c>
      <c r="I20" s="11">
        <f t="shared" si="2"/>
        <v>2709</v>
      </c>
      <c r="J20" s="12">
        <f t="shared" si="2"/>
        <v>2709</v>
      </c>
      <c r="K20" s="23">
        <f>J20</f>
        <v>2709</v>
      </c>
      <c r="L20" s="25">
        <f>J20-SUM(K20:K20)</f>
        <v>0</v>
      </c>
      <c r="M20" s="21"/>
      <c r="N20" s="4"/>
      <c r="O20" s="4"/>
      <c r="P20" s="4"/>
      <c r="Q20" s="4"/>
      <c r="R20" s="4"/>
      <c r="S20" s="4"/>
      <c r="T20" s="4"/>
      <c r="U20" s="4"/>
      <c r="V20" s="4"/>
    </row>
    <row r="21" spans="1:22" s="16" customFormat="1" ht="23.25" customHeight="1">
      <c r="A21" s="13" t="s">
        <v>65</v>
      </c>
      <c r="B21" s="14">
        <f t="shared" ref="B21:L21" si="3">SUM(B18:B20)</f>
        <v>270900</v>
      </c>
      <c r="C21" s="14">
        <f t="shared" si="3"/>
        <v>92106</v>
      </c>
      <c r="D21" s="15">
        <f t="shared" si="3"/>
        <v>363006</v>
      </c>
      <c r="E21" s="14">
        <f t="shared" si="3"/>
        <v>270900</v>
      </c>
      <c r="F21" s="14">
        <f t="shared" si="3"/>
        <v>83979</v>
      </c>
      <c r="G21" s="15">
        <f t="shared" si="3"/>
        <v>354879</v>
      </c>
      <c r="H21" s="14">
        <f t="shared" si="3"/>
        <v>0</v>
      </c>
      <c r="I21" s="14">
        <f t="shared" si="3"/>
        <v>8127</v>
      </c>
      <c r="J21" s="15">
        <f t="shared" si="3"/>
        <v>8127</v>
      </c>
      <c r="K21" s="24">
        <f t="shared" si="3"/>
        <v>8127</v>
      </c>
      <c r="L21" s="26">
        <f t="shared" si="3"/>
        <v>0</v>
      </c>
      <c r="M21" s="22"/>
      <c r="N21" s="4"/>
      <c r="O21" s="4"/>
      <c r="P21" s="4"/>
      <c r="Q21" s="4"/>
      <c r="R21" s="4"/>
      <c r="S21" s="4"/>
      <c r="T21" s="4"/>
      <c r="U21" s="4"/>
      <c r="V21" s="4"/>
    </row>
    <row r="22" spans="1:22" s="16" customForma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8"/>
      <c r="N22" s="4"/>
      <c r="O22" s="4"/>
      <c r="P22" s="4"/>
      <c r="Q22" s="4"/>
      <c r="R22" s="4"/>
      <c r="S22" s="4"/>
      <c r="T22" s="4"/>
      <c r="U22" s="4"/>
      <c r="V22" s="4"/>
    </row>
    <row r="23" spans="1:22" s="16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8"/>
      <c r="N23" s="4"/>
      <c r="O23" s="4"/>
      <c r="P23" s="4"/>
      <c r="Q23" s="4"/>
      <c r="R23" s="4"/>
      <c r="S23" s="4"/>
      <c r="T23" s="4"/>
      <c r="U23" s="4"/>
      <c r="V23" s="4"/>
    </row>
    <row r="24" spans="1:22" s="16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8"/>
      <c r="N24" s="4"/>
      <c r="O24" s="4"/>
      <c r="P24" s="4"/>
      <c r="Q24" s="4"/>
      <c r="R24" s="4"/>
      <c r="S24" s="4"/>
      <c r="T24" s="4"/>
      <c r="U24" s="4"/>
      <c r="V24" s="4"/>
    </row>
    <row r="25" spans="1:22" s="16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8"/>
      <c r="N25" s="4"/>
      <c r="O25" s="4"/>
      <c r="P25" s="4"/>
      <c r="Q25" s="4"/>
      <c r="R25" s="4"/>
      <c r="S25" s="4"/>
      <c r="T25" s="4"/>
      <c r="U25" s="4"/>
      <c r="V25" s="4"/>
    </row>
    <row r="26" spans="1:22" s="16" customFormat="1" ht="18" customHeight="1">
      <c r="A26" s="5" t="s">
        <v>55</v>
      </c>
      <c r="B26" s="43" t="str">
        <f>MASTER!B7</f>
        <v>EMPLOYEE 03</v>
      </c>
      <c r="C26" s="34"/>
      <c r="D26" s="34"/>
      <c r="E26" s="34"/>
      <c r="F26" s="35"/>
      <c r="G26" s="44" t="s">
        <v>56</v>
      </c>
      <c r="H26" s="35"/>
      <c r="I26" s="43" t="str">
        <f>MASTER!C7</f>
        <v>LECTURER</v>
      </c>
      <c r="J26" s="35"/>
      <c r="K26" s="6"/>
      <c r="L26" s="6"/>
      <c r="M26" s="19"/>
      <c r="N26" s="7"/>
      <c r="O26" s="7"/>
      <c r="P26" s="7"/>
      <c r="Q26" s="7"/>
      <c r="R26" s="7"/>
      <c r="S26" s="7"/>
      <c r="T26" s="7"/>
      <c r="U26" s="7"/>
      <c r="V26" s="7"/>
    </row>
    <row r="27" spans="1:22" s="16" customFormat="1" ht="17.25">
      <c r="A27" s="45" t="s">
        <v>57</v>
      </c>
      <c r="B27" s="47" t="s">
        <v>58</v>
      </c>
      <c r="C27" s="48"/>
      <c r="D27" s="49"/>
      <c r="E27" s="50" t="s">
        <v>59</v>
      </c>
      <c r="F27" s="48"/>
      <c r="G27" s="49"/>
      <c r="H27" s="50" t="s">
        <v>60</v>
      </c>
      <c r="I27" s="48"/>
      <c r="J27" s="49"/>
      <c r="K27" s="51" t="str">
        <f>IF(MASTER!E7="NO","DEDUCTION GPF","DEDUCTION GPF 2004")</f>
        <v>DEDUCTION GPF</v>
      </c>
      <c r="L27" s="53" t="s">
        <v>61</v>
      </c>
      <c r="M27" s="20"/>
      <c r="N27" s="4"/>
      <c r="O27" s="4"/>
      <c r="P27" s="4"/>
      <c r="Q27" s="4"/>
      <c r="R27" s="4"/>
      <c r="S27" s="4"/>
      <c r="T27" s="4"/>
      <c r="U27" s="4"/>
      <c r="V27" s="4"/>
    </row>
    <row r="28" spans="1:22" s="16" customFormat="1" ht="17.25">
      <c r="A28" s="46"/>
      <c r="B28" s="8" t="s">
        <v>63</v>
      </c>
      <c r="C28" s="8" t="s">
        <v>64</v>
      </c>
      <c r="D28" s="8" t="s">
        <v>65</v>
      </c>
      <c r="E28" s="9" t="s">
        <v>63</v>
      </c>
      <c r="F28" s="9" t="s">
        <v>64</v>
      </c>
      <c r="G28" s="9" t="s">
        <v>65</v>
      </c>
      <c r="H28" s="9" t="s">
        <v>63</v>
      </c>
      <c r="I28" s="9" t="s">
        <v>64</v>
      </c>
      <c r="J28" s="9" t="s">
        <v>65</v>
      </c>
      <c r="K28" s="52"/>
      <c r="L28" s="36"/>
      <c r="M28" s="17"/>
      <c r="N28" s="4"/>
      <c r="O28" s="4"/>
      <c r="P28" s="4"/>
      <c r="Q28" s="4"/>
      <c r="R28" s="4"/>
      <c r="S28" s="4"/>
      <c r="T28" s="4"/>
      <c r="U28" s="4"/>
      <c r="V28" s="4"/>
    </row>
    <row r="29" spans="1:22" s="16" customFormat="1" ht="20.25" customHeight="1">
      <c r="A29" s="10">
        <v>44562</v>
      </c>
      <c r="B29" s="11">
        <f>MASTER!D7</f>
        <v>80200</v>
      </c>
      <c r="C29" s="11">
        <f>ROUND(B29*34%,0)</f>
        <v>27268</v>
      </c>
      <c r="D29" s="12">
        <f>SUM(B29:C29)</f>
        <v>107468</v>
      </c>
      <c r="E29" s="11">
        <f>B29</f>
        <v>80200</v>
      </c>
      <c r="F29" s="11">
        <f>ROUND(E29*31%,0)</f>
        <v>24862</v>
      </c>
      <c r="G29" s="12">
        <f>SUM(E29:F29)</f>
        <v>105062</v>
      </c>
      <c r="H29" s="11">
        <f t="shared" ref="H29:J31" si="4">B29-E29</f>
        <v>0</v>
      </c>
      <c r="I29" s="11">
        <f t="shared" si="4"/>
        <v>2406</v>
      </c>
      <c r="J29" s="12">
        <f t="shared" si="4"/>
        <v>2406</v>
      </c>
      <c r="K29" s="23">
        <f>J29</f>
        <v>2406</v>
      </c>
      <c r="L29" s="25">
        <f>J29-SUM(K29:K29)</f>
        <v>0</v>
      </c>
      <c r="M29" s="21"/>
      <c r="N29" s="4"/>
      <c r="O29" s="4"/>
      <c r="P29" s="4"/>
      <c r="Q29" s="4"/>
      <c r="R29" s="4"/>
      <c r="S29" s="4"/>
      <c r="T29" s="4"/>
      <c r="U29" s="4"/>
      <c r="V29" s="4"/>
    </row>
    <row r="30" spans="1:22" s="16" customFormat="1" ht="20.25" customHeight="1">
      <c r="A30" s="10">
        <v>44593</v>
      </c>
      <c r="B30" s="11">
        <f>B29</f>
        <v>80200</v>
      </c>
      <c r="C30" s="11">
        <f>ROUND(B30*34%,0)</f>
        <v>27268</v>
      </c>
      <c r="D30" s="12">
        <f>SUM(B30:C30)</f>
        <v>107468</v>
      </c>
      <c r="E30" s="11">
        <f>B30</f>
        <v>80200</v>
      </c>
      <c r="F30" s="11">
        <f>ROUND(E30*31%,0)</f>
        <v>24862</v>
      </c>
      <c r="G30" s="12">
        <f>SUM(E30:F30)</f>
        <v>105062</v>
      </c>
      <c r="H30" s="11">
        <f t="shared" si="4"/>
        <v>0</v>
      </c>
      <c r="I30" s="11">
        <f t="shared" si="4"/>
        <v>2406</v>
      </c>
      <c r="J30" s="12">
        <f t="shared" si="4"/>
        <v>2406</v>
      </c>
      <c r="K30" s="23">
        <f>J30</f>
        <v>2406</v>
      </c>
      <c r="L30" s="25">
        <f>J30-SUM(K30:K30)</f>
        <v>0</v>
      </c>
      <c r="M30" s="21"/>
      <c r="N30" s="4"/>
      <c r="O30" s="4"/>
      <c r="P30" s="4"/>
      <c r="Q30" s="4"/>
      <c r="R30" s="4"/>
      <c r="S30" s="4"/>
      <c r="T30" s="4"/>
      <c r="U30" s="4"/>
      <c r="V30" s="4"/>
    </row>
    <row r="31" spans="1:22" s="16" customFormat="1" ht="20.25" customHeight="1">
      <c r="A31" s="10">
        <v>44621</v>
      </c>
      <c r="B31" s="11">
        <f>B30</f>
        <v>80200</v>
      </c>
      <c r="C31" s="11">
        <f>ROUND(B31*34%,0)</f>
        <v>27268</v>
      </c>
      <c r="D31" s="12">
        <f>SUM(B31:C31)</f>
        <v>107468</v>
      </c>
      <c r="E31" s="11">
        <f>B31</f>
        <v>80200</v>
      </c>
      <c r="F31" s="11">
        <f>ROUND(E31*31%,0)</f>
        <v>24862</v>
      </c>
      <c r="G31" s="12">
        <f>SUM(E31:F31)</f>
        <v>105062</v>
      </c>
      <c r="H31" s="11">
        <f t="shared" si="4"/>
        <v>0</v>
      </c>
      <c r="I31" s="11">
        <f t="shared" si="4"/>
        <v>2406</v>
      </c>
      <c r="J31" s="12">
        <f t="shared" si="4"/>
        <v>2406</v>
      </c>
      <c r="K31" s="23">
        <f>J31</f>
        <v>2406</v>
      </c>
      <c r="L31" s="25">
        <f>J31-SUM(K31:K31)</f>
        <v>0</v>
      </c>
      <c r="M31" s="21"/>
      <c r="N31" s="4"/>
      <c r="O31" s="4"/>
      <c r="P31" s="4"/>
      <c r="Q31" s="4"/>
      <c r="R31" s="4"/>
      <c r="S31" s="4"/>
      <c r="T31" s="4"/>
      <c r="U31" s="4"/>
      <c r="V31" s="4"/>
    </row>
    <row r="32" spans="1:22" s="16" customFormat="1" ht="23.25" customHeight="1">
      <c r="A32" s="13" t="s">
        <v>65</v>
      </c>
      <c r="B32" s="14">
        <f t="shared" ref="B32:L32" si="5">SUM(B29:B31)</f>
        <v>240600</v>
      </c>
      <c r="C32" s="14">
        <f t="shared" si="5"/>
        <v>81804</v>
      </c>
      <c r="D32" s="15">
        <f t="shared" si="5"/>
        <v>322404</v>
      </c>
      <c r="E32" s="14">
        <f t="shared" si="5"/>
        <v>240600</v>
      </c>
      <c r="F32" s="14">
        <f t="shared" si="5"/>
        <v>74586</v>
      </c>
      <c r="G32" s="15">
        <f t="shared" si="5"/>
        <v>315186</v>
      </c>
      <c r="H32" s="14">
        <f t="shared" si="5"/>
        <v>0</v>
      </c>
      <c r="I32" s="14">
        <f t="shared" si="5"/>
        <v>7218</v>
      </c>
      <c r="J32" s="15">
        <f t="shared" si="5"/>
        <v>7218</v>
      </c>
      <c r="K32" s="24">
        <f t="shared" si="5"/>
        <v>7218</v>
      </c>
      <c r="L32" s="26">
        <f t="shared" si="5"/>
        <v>0</v>
      </c>
      <c r="M32" s="22"/>
      <c r="N32" s="4"/>
      <c r="O32" s="4"/>
      <c r="P32" s="4"/>
      <c r="Q32" s="4"/>
      <c r="R32" s="4"/>
      <c r="S32" s="4"/>
      <c r="T32" s="4"/>
      <c r="U32" s="4"/>
      <c r="V32" s="4"/>
    </row>
    <row r="33" spans="1:22" s="16" customForma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8"/>
      <c r="N33" s="4"/>
      <c r="O33" s="4"/>
      <c r="P33" s="4"/>
      <c r="Q33" s="4"/>
      <c r="R33" s="4"/>
      <c r="S33" s="4"/>
      <c r="T33" s="4"/>
      <c r="U33" s="4"/>
      <c r="V33" s="4"/>
    </row>
    <row r="34" spans="1:22" s="16" customForma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8"/>
      <c r="N34" s="4"/>
      <c r="O34" s="4"/>
      <c r="P34" s="4"/>
      <c r="Q34" s="4"/>
      <c r="R34" s="4"/>
      <c r="S34" s="4"/>
      <c r="T34" s="4"/>
      <c r="U34" s="4"/>
      <c r="V34" s="4"/>
    </row>
    <row r="35" spans="1:22" s="16" customForma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8"/>
      <c r="N35" s="4"/>
      <c r="O35" s="4"/>
      <c r="P35" s="4"/>
      <c r="Q35" s="4"/>
      <c r="R35" s="4"/>
      <c r="S35" s="4"/>
      <c r="T35" s="4"/>
      <c r="U35" s="4"/>
      <c r="V35" s="4"/>
    </row>
    <row r="36" spans="1:22" s="16" customForma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8"/>
      <c r="N36" s="4"/>
      <c r="O36" s="4"/>
      <c r="P36" s="4"/>
      <c r="Q36" s="4"/>
      <c r="R36" s="4"/>
      <c r="S36" s="4"/>
      <c r="T36" s="4"/>
      <c r="U36" s="4"/>
      <c r="V36" s="4"/>
    </row>
    <row r="37" spans="1:22" s="16" customFormat="1" ht="18" customHeight="1">
      <c r="A37" s="5" t="s">
        <v>55</v>
      </c>
      <c r="B37" s="43" t="str">
        <f>MASTER!B8</f>
        <v>EMPLOYEE 04</v>
      </c>
      <c r="C37" s="34"/>
      <c r="D37" s="34"/>
      <c r="E37" s="34"/>
      <c r="F37" s="35"/>
      <c r="G37" s="44" t="s">
        <v>56</v>
      </c>
      <c r="H37" s="35"/>
      <c r="I37" s="43" t="str">
        <f>MASTER!C8</f>
        <v>LECTURER</v>
      </c>
      <c r="J37" s="35"/>
      <c r="K37" s="6"/>
      <c r="L37" s="6"/>
      <c r="M37" s="19"/>
      <c r="N37" s="7"/>
      <c r="O37" s="7"/>
      <c r="P37" s="7"/>
      <c r="Q37" s="7"/>
      <c r="R37" s="7"/>
      <c r="S37" s="7"/>
      <c r="T37" s="7"/>
      <c r="U37" s="7"/>
      <c r="V37" s="7"/>
    </row>
    <row r="38" spans="1:22" s="16" customFormat="1" ht="17.25">
      <c r="A38" s="45" t="s">
        <v>57</v>
      </c>
      <c r="B38" s="47" t="s">
        <v>58</v>
      </c>
      <c r="C38" s="48"/>
      <c r="D38" s="49"/>
      <c r="E38" s="50" t="s">
        <v>59</v>
      </c>
      <c r="F38" s="48"/>
      <c r="G38" s="49"/>
      <c r="H38" s="50" t="s">
        <v>60</v>
      </c>
      <c r="I38" s="48"/>
      <c r="J38" s="49"/>
      <c r="K38" s="51" t="str">
        <f>IF(MASTER!E8="NO","DEDUCTION GPF","DEDUCTION GPF 2004")</f>
        <v>DEDUCTION GPF</v>
      </c>
      <c r="L38" s="53" t="s">
        <v>61</v>
      </c>
      <c r="M38" s="20"/>
      <c r="N38" s="4"/>
      <c r="O38" s="4"/>
      <c r="P38" s="4"/>
      <c r="Q38" s="4"/>
      <c r="R38" s="4"/>
      <c r="S38" s="4"/>
      <c r="T38" s="4"/>
      <c r="U38" s="4"/>
      <c r="V38" s="4"/>
    </row>
    <row r="39" spans="1:22" s="16" customFormat="1" ht="17.25">
      <c r="A39" s="46"/>
      <c r="B39" s="8" t="s">
        <v>63</v>
      </c>
      <c r="C39" s="8" t="s">
        <v>64</v>
      </c>
      <c r="D39" s="8" t="s">
        <v>65</v>
      </c>
      <c r="E39" s="9" t="s">
        <v>63</v>
      </c>
      <c r="F39" s="9" t="s">
        <v>64</v>
      </c>
      <c r="G39" s="9" t="s">
        <v>65</v>
      </c>
      <c r="H39" s="9" t="s">
        <v>63</v>
      </c>
      <c r="I39" s="9" t="s">
        <v>64</v>
      </c>
      <c r="J39" s="9" t="s">
        <v>65</v>
      </c>
      <c r="K39" s="52"/>
      <c r="L39" s="36"/>
      <c r="M39" s="17"/>
      <c r="N39" s="4"/>
      <c r="O39" s="4"/>
      <c r="P39" s="4"/>
      <c r="Q39" s="4"/>
      <c r="R39" s="4"/>
      <c r="S39" s="4"/>
      <c r="T39" s="4"/>
      <c r="U39" s="4"/>
      <c r="V39" s="4"/>
    </row>
    <row r="40" spans="1:22" s="16" customFormat="1" ht="20.25" customHeight="1">
      <c r="A40" s="10">
        <v>44562</v>
      </c>
      <c r="B40" s="11">
        <f>MASTER!D8</f>
        <v>71300</v>
      </c>
      <c r="C40" s="11">
        <f>ROUND(B40*34%,0)</f>
        <v>24242</v>
      </c>
      <c r="D40" s="12">
        <f>SUM(B40:C40)</f>
        <v>95542</v>
      </c>
      <c r="E40" s="11">
        <f>B40</f>
        <v>71300</v>
      </c>
      <c r="F40" s="11">
        <f>ROUND(E40*31%,0)</f>
        <v>22103</v>
      </c>
      <c r="G40" s="12">
        <f>SUM(E40:F40)</f>
        <v>93403</v>
      </c>
      <c r="H40" s="11">
        <f t="shared" ref="H40:J42" si="6">B40-E40</f>
        <v>0</v>
      </c>
      <c r="I40" s="11">
        <f t="shared" si="6"/>
        <v>2139</v>
      </c>
      <c r="J40" s="12">
        <f t="shared" si="6"/>
        <v>2139</v>
      </c>
      <c r="K40" s="23">
        <f>J40</f>
        <v>2139</v>
      </c>
      <c r="L40" s="25">
        <f>J40-SUM(K40:K40)</f>
        <v>0</v>
      </c>
      <c r="M40" s="21"/>
      <c r="N40" s="4"/>
      <c r="O40" s="4"/>
      <c r="P40" s="4"/>
      <c r="Q40" s="4"/>
      <c r="R40" s="4"/>
      <c r="S40" s="4"/>
      <c r="T40" s="4"/>
      <c r="U40" s="4"/>
      <c r="V40" s="4"/>
    </row>
    <row r="41" spans="1:22" s="16" customFormat="1" ht="20.25" customHeight="1">
      <c r="A41" s="10">
        <v>44593</v>
      </c>
      <c r="B41" s="11">
        <f>B40</f>
        <v>71300</v>
      </c>
      <c r="C41" s="11">
        <f>ROUND(B41*34%,0)</f>
        <v>24242</v>
      </c>
      <c r="D41" s="12">
        <f>SUM(B41:C41)</f>
        <v>95542</v>
      </c>
      <c r="E41" s="11">
        <f>B41</f>
        <v>71300</v>
      </c>
      <c r="F41" s="11">
        <f>ROUND(E41*31%,0)</f>
        <v>22103</v>
      </c>
      <c r="G41" s="12">
        <f>SUM(E41:F41)</f>
        <v>93403</v>
      </c>
      <c r="H41" s="11">
        <f t="shared" si="6"/>
        <v>0</v>
      </c>
      <c r="I41" s="11">
        <f t="shared" si="6"/>
        <v>2139</v>
      </c>
      <c r="J41" s="12">
        <f t="shared" si="6"/>
        <v>2139</v>
      </c>
      <c r="K41" s="23">
        <f>J41</f>
        <v>2139</v>
      </c>
      <c r="L41" s="25">
        <f>J41-SUM(K41:K41)</f>
        <v>0</v>
      </c>
      <c r="M41" s="21"/>
      <c r="N41" s="4"/>
      <c r="O41" s="4"/>
      <c r="P41" s="4"/>
      <c r="Q41" s="4"/>
      <c r="R41" s="4"/>
      <c r="S41" s="4"/>
      <c r="T41" s="4"/>
      <c r="U41" s="4"/>
      <c r="V41" s="4"/>
    </row>
    <row r="42" spans="1:22" s="16" customFormat="1" ht="20.25" customHeight="1">
      <c r="A42" s="10">
        <v>44621</v>
      </c>
      <c r="B42" s="11">
        <f>B41</f>
        <v>71300</v>
      </c>
      <c r="C42" s="11">
        <f>ROUND(B42*34%,0)</f>
        <v>24242</v>
      </c>
      <c r="D42" s="12">
        <f>SUM(B42:C42)</f>
        <v>95542</v>
      </c>
      <c r="E42" s="11">
        <f>B42</f>
        <v>71300</v>
      </c>
      <c r="F42" s="11">
        <f>ROUND(E42*31%,0)</f>
        <v>22103</v>
      </c>
      <c r="G42" s="12">
        <f>SUM(E42:F42)</f>
        <v>93403</v>
      </c>
      <c r="H42" s="11">
        <f t="shared" si="6"/>
        <v>0</v>
      </c>
      <c r="I42" s="11">
        <f t="shared" si="6"/>
        <v>2139</v>
      </c>
      <c r="J42" s="12">
        <f t="shared" si="6"/>
        <v>2139</v>
      </c>
      <c r="K42" s="23">
        <f>J42</f>
        <v>2139</v>
      </c>
      <c r="L42" s="25">
        <f>J42-SUM(K42:K42)</f>
        <v>0</v>
      </c>
      <c r="M42" s="21"/>
      <c r="N42" s="4"/>
      <c r="O42" s="4"/>
      <c r="P42" s="4"/>
      <c r="Q42" s="4"/>
      <c r="R42" s="4"/>
      <c r="S42" s="4"/>
      <c r="T42" s="4"/>
      <c r="U42" s="4"/>
      <c r="V42" s="4"/>
    </row>
    <row r="43" spans="1:22" s="16" customFormat="1" ht="23.25" customHeight="1">
      <c r="A43" s="13" t="s">
        <v>65</v>
      </c>
      <c r="B43" s="14">
        <f t="shared" ref="B43:L43" si="7">SUM(B40:B42)</f>
        <v>213900</v>
      </c>
      <c r="C43" s="14">
        <f t="shared" si="7"/>
        <v>72726</v>
      </c>
      <c r="D43" s="15">
        <f t="shared" si="7"/>
        <v>286626</v>
      </c>
      <c r="E43" s="14">
        <f t="shared" si="7"/>
        <v>213900</v>
      </c>
      <c r="F43" s="14">
        <f t="shared" si="7"/>
        <v>66309</v>
      </c>
      <c r="G43" s="15">
        <f t="shared" si="7"/>
        <v>280209</v>
      </c>
      <c r="H43" s="14">
        <f t="shared" si="7"/>
        <v>0</v>
      </c>
      <c r="I43" s="14">
        <f t="shared" si="7"/>
        <v>6417</v>
      </c>
      <c r="J43" s="15">
        <f t="shared" si="7"/>
        <v>6417</v>
      </c>
      <c r="K43" s="24">
        <f t="shared" si="7"/>
        <v>6417</v>
      </c>
      <c r="L43" s="26">
        <f t="shared" si="7"/>
        <v>0</v>
      </c>
      <c r="M43" s="22"/>
      <c r="N43" s="4"/>
      <c r="O43" s="4"/>
      <c r="P43" s="4"/>
      <c r="Q43" s="4"/>
      <c r="R43" s="4"/>
      <c r="S43" s="4"/>
      <c r="T43" s="4"/>
      <c r="U43" s="4"/>
      <c r="V43" s="4"/>
    </row>
    <row r="44" spans="1:22" s="16" customForma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8"/>
      <c r="N44" s="4"/>
      <c r="O44" s="4"/>
      <c r="P44" s="4"/>
      <c r="Q44" s="4"/>
      <c r="R44" s="4"/>
      <c r="S44" s="4"/>
      <c r="T44" s="4"/>
      <c r="U44" s="4"/>
      <c r="V44" s="4"/>
    </row>
    <row r="45" spans="1:22" s="16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8"/>
      <c r="N45" s="4"/>
      <c r="O45" s="4"/>
      <c r="P45" s="4"/>
      <c r="Q45" s="4"/>
      <c r="R45" s="4"/>
      <c r="S45" s="4"/>
      <c r="T45" s="4"/>
      <c r="U45" s="4"/>
      <c r="V45" s="4"/>
    </row>
    <row r="46" spans="1:22" s="16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8"/>
      <c r="N46" s="4"/>
      <c r="O46" s="4"/>
      <c r="P46" s="4"/>
      <c r="Q46" s="4"/>
      <c r="R46" s="4"/>
      <c r="S46" s="4"/>
      <c r="T46" s="4"/>
      <c r="U46" s="4"/>
      <c r="V46" s="4"/>
    </row>
    <row r="47" spans="1:22" s="16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8"/>
      <c r="N47" s="4"/>
      <c r="O47" s="4"/>
      <c r="P47" s="4"/>
      <c r="Q47" s="4"/>
      <c r="R47" s="4"/>
      <c r="S47" s="4"/>
      <c r="T47" s="4"/>
      <c r="U47" s="4"/>
      <c r="V47" s="4"/>
    </row>
    <row r="48" spans="1:22" s="16" customFormat="1" ht="18" customHeight="1">
      <c r="A48" s="5" t="s">
        <v>55</v>
      </c>
      <c r="B48" s="43" t="str">
        <f>MASTER!B9</f>
        <v>EMPLOYEE 05</v>
      </c>
      <c r="C48" s="34"/>
      <c r="D48" s="34"/>
      <c r="E48" s="34"/>
      <c r="F48" s="35"/>
      <c r="G48" s="44" t="s">
        <v>56</v>
      </c>
      <c r="H48" s="35"/>
      <c r="I48" s="43" t="str">
        <f>MASTER!C9</f>
        <v>LECTURER</v>
      </c>
      <c r="J48" s="35"/>
      <c r="K48" s="6"/>
      <c r="L48" s="6"/>
      <c r="M48" s="19"/>
      <c r="N48" s="7"/>
      <c r="O48" s="7"/>
      <c r="P48" s="7"/>
      <c r="Q48" s="7"/>
      <c r="R48" s="7"/>
      <c r="S48" s="7"/>
      <c r="T48" s="7"/>
      <c r="U48" s="7"/>
      <c r="V48" s="7"/>
    </row>
    <row r="49" spans="1:22" s="16" customFormat="1" ht="17.25">
      <c r="A49" s="45" t="s">
        <v>57</v>
      </c>
      <c r="B49" s="47" t="s">
        <v>58</v>
      </c>
      <c r="C49" s="48"/>
      <c r="D49" s="49"/>
      <c r="E49" s="50" t="s">
        <v>59</v>
      </c>
      <c r="F49" s="48"/>
      <c r="G49" s="49"/>
      <c r="H49" s="50" t="s">
        <v>60</v>
      </c>
      <c r="I49" s="48"/>
      <c r="J49" s="49"/>
      <c r="K49" s="51" t="str">
        <f>IF(MASTER!E9="NO","DEDUCTION GPF","DEDUCTION GPF 2004")</f>
        <v>DEDUCTION GPF</v>
      </c>
      <c r="L49" s="53" t="s">
        <v>61</v>
      </c>
      <c r="M49" s="20"/>
      <c r="N49" s="4"/>
      <c r="O49" s="4"/>
      <c r="P49" s="4"/>
      <c r="Q49" s="4"/>
      <c r="R49" s="4"/>
      <c r="S49" s="4"/>
      <c r="T49" s="4"/>
      <c r="U49" s="4"/>
      <c r="V49" s="4"/>
    </row>
    <row r="50" spans="1:22" s="16" customFormat="1" ht="17.25">
      <c r="A50" s="46"/>
      <c r="B50" s="8" t="s">
        <v>63</v>
      </c>
      <c r="C50" s="8" t="s">
        <v>64</v>
      </c>
      <c r="D50" s="8" t="s">
        <v>65</v>
      </c>
      <c r="E50" s="9" t="s">
        <v>63</v>
      </c>
      <c r="F50" s="9" t="s">
        <v>64</v>
      </c>
      <c r="G50" s="9" t="s">
        <v>65</v>
      </c>
      <c r="H50" s="9" t="s">
        <v>63</v>
      </c>
      <c r="I50" s="9" t="s">
        <v>64</v>
      </c>
      <c r="J50" s="9" t="s">
        <v>65</v>
      </c>
      <c r="K50" s="52"/>
      <c r="L50" s="36"/>
      <c r="M50" s="17"/>
      <c r="N50" s="4"/>
      <c r="O50" s="4"/>
      <c r="P50" s="4"/>
      <c r="Q50" s="4"/>
      <c r="R50" s="4"/>
      <c r="S50" s="4"/>
      <c r="T50" s="4"/>
      <c r="U50" s="4"/>
      <c r="V50" s="4"/>
    </row>
    <row r="51" spans="1:22" s="16" customFormat="1" ht="20.25" customHeight="1">
      <c r="A51" s="10">
        <v>44562</v>
      </c>
      <c r="B51" s="11">
        <f>MASTER!D9</f>
        <v>80200</v>
      </c>
      <c r="C51" s="11">
        <f>ROUND(B51*34%,0)</f>
        <v>27268</v>
      </c>
      <c r="D51" s="12">
        <f>SUM(B51:C51)</f>
        <v>107468</v>
      </c>
      <c r="E51" s="11">
        <f>B51</f>
        <v>80200</v>
      </c>
      <c r="F51" s="11">
        <f>ROUND(E51*31%,0)</f>
        <v>24862</v>
      </c>
      <c r="G51" s="12">
        <f>SUM(E51:F51)</f>
        <v>105062</v>
      </c>
      <c r="H51" s="11">
        <f t="shared" ref="H51:J53" si="8">B51-E51</f>
        <v>0</v>
      </c>
      <c r="I51" s="11">
        <f t="shared" si="8"/>
        <v>2406</v>
      </c>
      <c r="J51" s="12">
        <f t="shared" si="8"/>
        <v>2406</v>
      </c>
      <c r="K51" s="23">
        <f>J51</f>
        <v>2406</v>
      </c>
      <c r="L51" s="25">
        <f>J51-SUM(K51:K51)</f>
        <v>0</v>
      </c>
      <c r="M51" s="21"/>
      <c r="N51" s="4"/>
      <c r="O51" s="4"/>
      <c r="P51" s="4"/>
      <c r="Q51" s="4"/>
      <c r="R51" s="4"/>
      <c r="S51" s="4"/>
      <c r="T51" s="4"/>
      <c r="U51" s="4"/>
      <c r="V51" s="4"/>
    </row>
    <row r="52" spans="1:22" s="16" customFormat="1" ht="20.25" customHeight="1">
      <c r="A52" s="10">
        <v>44593</v>
      </c>
      <c r="B52" s="11">
        <f>B51</f>
        <v>80200</v>
      </c>
      <c r="C52" s="11">
        <f>ROUND(B52*34%,0)</f>
        <v>27268</v>
      </c>
      <c r="D52" s="12">
        <f>SUM(B52:C52)</f>
        <v>107468</v>
      </c>
      <c r="E52" s="11">
        <f>B52</f>
        <v>80200</v>
      </c>
      <c r="F52" s="11">
        <f>ROUND(E52*31%,0)</f>
        <v>24862</v>
      </c>
      <c r="G52" s="12">
        <f>SUM(E52:F52)</f>
        <v>105062</v>
      </c>
      <c r="H52" s="11">
        <f t="shared" si="8"/>
        <v>0</v>
      </c>
      <c r="I52" s="11">
        <f t="shared" si="8"/>
        <v>2406</v>
      </c>
      <c r="J52" s="12">
        <f t="shared" si="8"/>
        <v>2406</v>
      </c>
      <c r="K52" s="23">
        <f>J52</f>
        <v>2406</v>
      </c>
      <c r="L52" s="25">
        <f>J52-SUM(K52:K52)</f>
        <v>0</v>
      </c>
      <c r="M52" s="21"/>
      <c r="N52" s="4"/>
      <c r="O52" s="4"/>
      <c r="P52" s="4"/>
      <c r="Q52" s="4"/>
      <c r="R52" s="4"/>
      <c r="S52" s="4"/>
      <c r="T52" s="4"/>
      <c r="U52" s="4"/>
      <c r="V52" s="4"/>
    </row>
    <row r="53" spans="1:22" s="16" customFormat="1" ht="20.25" customHeight="1">
      <c r="A53" s="10">
        <v>44621</v>
      </c>
      <c r="B53" s="11">
        <f>B52</f>
        <v>80200</v>
      </c>
      <c r="C53" s="11">
        <f>ROUND(B53*34%,0)</f>
        <v>27268</v>
      </c>
      <c r="D53" s="12">
        <f>SUM(B53:C53)</f>
        <v>107468</v>
      </c>
      <c r="E53" s="11">
        <f>B53</f>
        <v>80200</v>
      </c>
      <c r="F53" s="11">
        <f>ROUND(E53*31%,0)</f>
        <v>24862</v>
      </c>
      <c r="G53" s="12">
        <f>SUM(E53:F53)</f>
        <v>105062</v>
      </c>
      <c r="H53" s="11">
        <f t="shared" si="8"/>
        <v>0</v>
      </c>
      <c r="I53" s="11">
        <f t="shared" si="8"/>
        <v>2406</v>
      </c>
      <c r="J53" s="12">
        <f t="shared" si="8"/>
        <v>2406</v>
      </c>
      <c r="K53" s="23">
        <f>J53</f>
        <v>2406</v>
      </c>
      <c r="L53" s="25">
        <f>J53-SUM(K53:K53)</f>
        <v>0</v>
      </c>
      <c r="M53" s="21"/>
      <c r="N53" s="4"/>
      <c r="O53" s="4"/>
      <c r="P53" s="4"/>
      <c r="Q53" s="4"/>
      <c r="R53" s="4"/>
      <c r="S53" s="4"/>
      <c r="T53" s="4"/>
      <c r="U53" s="4"/>
      <c r="V53" s="4"/>
    </row>
    <row r="54" spans="1:22" s="16" customFormat="1" ht="23.25" customHeight="1">
      <c r="A54" s="13" t="s">
        <v>65</v>
      </c>
      <c r="B54" s="14">
        <f t="shared" ref="B54:L54" si="9">SUM(B51:B53)</f>
        <v>240600</v>
      </c>
      <c r="C54" s="14">
        <f t="shared" si="9"/>
        <v>81804</v>
      </c>
      <c r="D54" s="15">
        <f t="shared" si="9"/>
        <v>322404</v>
      </c>
      <c r="E54" s="14">
        <f t="shared" si="9"/>
        <v>240600</v>
      </c>
      <c r="F54" s="14">
        <f t="shared" si="9"/>
        <v>74586</v>
      </c>
      <c r="G54" s="15">
        <f t="shared" si="9"/>
        <v>315186</v>
      </c>
      <c r="H54" s="14">
        <f t="shared" si="9"/>
        <v>0</v>
      </c>
      <c r="I54" s="14">
        <f t="shared" si="9"/>
        <v>7218</v>
      </c>
      <c r="J54" s="15">
        <f t="shared" si="9"/>
        <v>7218</v>
      </c>
      <c r="K54" s="24">
        <f t="shared" si="9"/>
        <v>7218</v>
      </c>
      <c r="L54" s="26">
        <f t="shared" si="9"/>
        <v>0</v>
      </c>
      <c r="M54" s="22"/>
      <c r="N54" s="4"/>
      <c r="O54" s="4"/>
      <c r="P54" s="4"/>
      <c r="Q54" s="4"/>
      <c r="R54" s="4"/>
      <c r="S54" s="4"/>
      <c r="T54" s="4"/>
      <c r="U54" s="4"/>
      <c r="V54" s="4"/>
    </row>
    <row r="55" spans="1:22" s="16" customForma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8"/>
      <c r="N55" s="4"/>
      <c r="O55" s="4"/>
      <c r="P55" s="4"/>
      <c r="Q55" s="4"/>
      <c r="R55" s="4"/>
      <c r="S55" s="4"/>
      <c r="T55" s="4"/>
      <c r="U55" s="4"/>
      <c r="V55" s="4"/>
    </row>
    <row r="56" spans="1:22" s="16" customForma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8"/>
      <c r="N56" s="4"/>
      <c r="O56" s="4"/>
      <c r="P56" s="4"/>
      <c r="Q56" s="4"/>
      <c r="R56" s="4"/>
      <c r="S56" s="4"/>
      <c r="T56" s="4"/>
      <c r="U56" s="4"/>
      <c r="V56" s="4"/>
    </row>
    <row r="57" spans="1:22" s="16" customForma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8"/>
      <c r="N57" s="4"/>
      <c r="O57" s="4"/>
      <c r="P57" s="4"/>
      <c r="Q57" s="4"/>
      <c r="R57" s="4"/>
      <c r="S57" s="4"/>
      <c r="T57" s="4"/>
      <c r="U57" s="4"/>
      <c r="V57" s="4"/>
    </row>
    <row r="58" spans="1:22" s="16" customForma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8"/>
      <c r="N58" s="4"/>
      <c r="O58" s="4"/>
      <c r="P58" s="4"/>
      <c r="Q58" s="4"/>
      <c r="R58" s="4"/>
      <c r="S58" s="4"/>
      <c r="T58" s="4"/>
      <c r="U58" s="4"/>
      <c r="V58" s="4"/>
    </row>
    <row r="59" spans="1:22" s="16" customFormat="1" ht="18" customHeight="1">
      <c r="A59" s="5" t="s">
        <v>55</v>
      </c>
      <c r="B59" s="43" t="str">
        <f>MASTER!B10</f>
        <v>EMPLOYEE 06</v>
      </c>
      <c r="C59" s="34"/>
      <c r="D59" s="34"/>
      <c r="E59" s="34"/>
      <c r="F59" s="35"/>
      <c r="G59" s="44" t="s">
        <v>56</v>
      </c>
      <c r="H59" s="35"/>
      <c r="I59" s="43" t="str">
        <f>MASTER!C10</f>
        <v>LECTURER</v>
      </c>
      <c r="J59" s="35"/>
      <c r="K59" s="6"/>
      <c r="L59" s="6"/>
      <c r="M59" s="19"/>
      <c r="N59" s="7"/>
      <c r="O59" s="7"/>
      <c r="P59" s="7"/>
      <c r="Q59" s="7"/>
      <c r="R59" s="7"/>
      <c r="S59" s="7"/>
      <c r="T59" s="7"/>
      <c r="U59" s="7"/>
      <c r="V59" s="7"/>
    </row>
    <row r="60" spans="1:22" s="16" customFormat="1" ht="17.25">
      <c r="A60" s="45" t="s">
        <v>57</v>
      </c>
      <c r="B60" s="47" t="s">
        <v>58</v>
      </c>
      <c r="C60" s="48"/>
      <c r="D60" s="49"/>
      <c r="E60" s="50" t="s">
        <v>59</v>
      </c>
      <c r="F60" s="48"/>
      <c r="G60" s="49"/>
      <c r="H60" s="50" t="s">
        <v>60</v>
      </c>
      <c r="I60" s="48"/>
      <c r="J60" s="49"/>
      <c r="K60" s="51" t="str">
        <f>IF(MASTER!E10="NO","DEDUCTION GPF","DEDUCTION GPF 2004")</f>
        <v>DEDUCTION GPF</v>
      </c>
      <c r="L60" s="53" t="s">
        <v>61</v>
      </c>
      <c r="M60" s="20"/>
      <c r="N60" s="4"/>
      <c r="O60" s="4"/>
      <c r="P60" s="4"/>
      <c r="Q60" s="4"/>
      <c r="R60" s="4"/>
      <c r="S60" s="4"/>
      <c r="T60" s="4"/>
      <c r="U60" s="4"/>
      <c r="V60" s="4"/>
    </row>
    <row r="61" spans="1:22" s="16" customFormat="1" ht="17.25">
      <c r="A61" s="46"/>
      <c r="B61" s="8" t="s">
        <v>63</v>
      </c>
      <c r="C61" s="8" t="s">
        <v>64</v>
      </c>
      <c r="D61" s="8" t="s">
        <v>65</v>
      </c>
      <c r="E61" s="9" t="s">
        <v>63</v>
      </c>
      <c r="F61" s="9" t="s">
        <v>64</v>
      </c>
      <c r="G61" s="9" t="s">
        <v>65</v>
      </c>
      <c r="H61" s="9" t="s">
        <v>63</v>
      </c>
      <c r="I61" s="9" t="s">
        <v>64</v>
      </c>
      <c r="J61" s="9" t="s">
        <v>65</v>
      </c>
      <c r="K61" s="52"/>
      <c r="L61" s="36"/>
      <c r="M61" s="17"/>
      <c r="N61" s="4"/>
      <c r="O61" s="4"/>
      <c r="P61" s="4"/>
      <c r="Q61" s="4"/>
      <c r="R61" s="4"/>
      <c r="S61" s="4"/>
      <c r="T61" s="4"/>
      <c r="U61" s="4"/>
      <c r="V61" s="4"/>
    </row>
    <row r="62" spans="1:22" s="16" customFormat="1" ht="20.25" customHeight="1">
      <c r="A62" s="10">
        <v>44562</v>
      </c>
      <c r="B62" s="11">
        <f>MASTER!D10</f>
        <v>65000</v>
      </c>
      <c r="C62" s="11">
        <f>ROUND(B62*34%,0)</f>
        <v>22100</v>
      </c>
      <c r="D62" s="12">
        <f>SUM(B62:C62)</f>
        <v>87100</v>
      </c>
      <c r="E62" s="11">
        <f>B62</f>
        <v>65000</v>
      </c>
      <c r="F62" s="11">
        <f>ROUND(E62*31%,0)</f>
        <v>20150</v>
      </c>
      <c r="G62" s="12">
        <f>SUM(E62:F62)</f>
        <v>85150</v>
      </c>
      <c r="H62" s="11">
        <f t="shared" ref="H62:J64" si="10">B62-E62</f>
        <v>0</v>
      </c>
      <c r="I62" s="11">
        <f t="shared" si="10"/>
        <v>1950</v>
      </c>
      <c r="J62" s="12">
        <f t="shared" si="10"/>
        <v>1950</v>
      </c>
      <c r="K62" s="23">
        <f>J62</f>
        <v>1950</v>
      </c>
      <c r="L62" s="25">
        <f>J62-SUM(K62:K62)</f>
        <v>0</v>
      </c>
      <c r="M62" s="21"/>
      <c r="N62" s="4"/>
      <c r="O62" s="4"/>
      <c r="P62" s="4"/>
      <c r="Q62" s="4"/>
      <c r="R62" s="4"/>
      <c r="S62" s="4"/>
      <c r="T62" s="4"/>
      <c r="U62" s="4"/>
      <c r="V62" s="4"/>
    </row>
    <row r="63" spans="1:22" s="16" customFormat="1" ht="20.25" customHeight="1">
      <c r="A63" s="10">
        <v>44593</v>
      </c>
      <c r="B63" s="11">
        <f>B62</f>
        <v>65000</v>
      </c>
      <c r="C63" s="11">
        <f>ROUND(B63*34%,0)</f>
        <v>22100</v>
      </c>
      <c r="D63" s="12">
        <f>SUM(B63:C63)</f>
        <v>87100</v>
      </c>
      <c r="E63" s="11">
        <f>B63</f>
        <v>65000</v>
      </c>
      <c r="F63" s="11">
        <f>ROUND(E63*31%,0)</f>
        <v>20150</v>
      </c>
      <c r="G63" s="12">
        <f>SUM(E63:F63)</f>
        <v>85150</v>
      </c>
      <c r="H63" s="11">
        <f t="shared" si="10"/>
        <v>0</v>
      </c>
      <c r="I63" s="11">
        <f t="shared" si="10"/>
        <v>1950</v>
      </c>
      <c r="J63" s="12">
        <f t="shared" si="10"/>
        <v>1950</v>
      </c>
      <c r="K63" s="23">
        <f>J63</f>
        <v>1950</v>
      </c>
      <c r="L63" s="25">
        <f>J63-SUM(K63:K63)</f>
        <v>0</v>
      </c>
      <c r="M63" s="21"/>
      <c r="N63" s="4"/>
      <c r="O63" s="4"/>
      <c r="P63" s="4"/>
      <c r="Q63" s="4"/>
      <c r="R63" s="4"/>
      <c r="S63" s="4"/>
      <c r="T63" s="4"/>
      <c r="U63" s="4"/>
      <c r="V63" s="4"/>
    </row>
    <row r="64" spans="1:22" s="16" customFormat="1" ht="20.25" customHeight="1">
      <c r="A64" s="10">
        <v>44621</v>
      </c>
      <c r="B64" s="11">
        <f>B63</f>
        <v>65000</v>
      </c>
      <c r="C64" s="11">
        <f>ROUND(B64*34%,0)</f>
        <v>22100</v>
      </c>
      <c r="D64" s="12">
        <f>SUM(B64:C64)</f>
        <v>87100</v>
      </c>
      <c r="E64" s="11">
        <f>B64</f>
        <v>65000</v>
      </c>
      <c r="F64" s="11">
        <f>ROUND(E64*31%,0)</f>
        <v>20150</v>
      </c>
      <c r="G64" s="12">
        <f>SUM(E64:F64)</f>
        <v>85150</v>
      </c>
      <c r="H64" s="11">
        <f t="shared" si="10"/>
        <v>0</v>
      </c>
      <c r="I64" s="11">
        <f t="shared" si="10"/>
        <v>1950</v>
      </c>
      <c r="J64" s="12">
        <f t="shared" si="10"/>
        <v>1950</v>
      </c>
      <c r="K64" s="23">
        <f>J64</f>
        <v>1950</v>
      </c>
      <c r="L64" s="25">
        <f>J64-SUM(K64:K64)</f>
        <v>0</v>
      </c>
      <c r="M64" s="21"/>
      <c r="N64" s="4"/>
      <c r="O64" s="4"/>
      <c r="P64" s="4"/>
      <c r="Q64" s="4"/>
      <c r="R64" s="4"/>
      <c r="S64" s="4"/>
      <c r="T64" s="4"/>
      <c r="U64" s="4"/>
      <c r="V64" s="4"/>
    </row>
    <row r="65" spans="1:22" s="16" customFormat="1" ht="23.25" customHeight="1">
      <c r="A65" s="13" t="s">
        <v>65</v>
      </c>
      <c r="B65" s="14">
        <f t="shared" ref="B65:L65" si="11">SUM(B62:B64)</f>
        <v>195000</v>
      </c>
      <c r="C65" s="14">
        <f t="shared" si="11"/>
        <v>66300</v>
      </c>
      <c r="D65" s="15">
        <f t="shared" si="11"/>
        <v>261300</v>
      </c>
      <c r="E65" s="14">
        <f t="shared" si="11"/>
        <v>195000</v>
      </c>
      <c r="F65" s="14">
        <f t="shared" si="11"/>
        <v>60450</v>
      </c>
      <c r="G65" s="15">
        <f t="shared" si="11"/>
        <v>255450</v>
      </c>
      <c r="H65" s="14">
        <f t="shared" si="11"/>
        <v>0</v>
      </c>
      <c r="I65" s="14">
        <f t="shared" si="11"/>
        <v>5850</v>
      </c>
      <c r="J65" s="15">
        <f t="shared" si="11"/>
        <v>5850</v>
      </c>
      <c r="K65" s="24">
        <f t="shared" si="11"/>
        <v>5850</v>
      </c>
      <c r="L65" s="26">
        <f t="shared" si="11"/>
        <v>0</v>
      </c>
      <c r="M65" s="22"/>
      <c r="N65" s="4"/>
      <c r="O65" s="4"/>
      <c r="P65" s="4"/>
      <c r="Q65" s="4"/>
      <c r="R65" s="4"/>
      <c r="S65" s="4"/>
      <c r="T65" s="4"/>
      <c r="U65" s="4"/>
      <c r="V65" s="4"/>
    </row>
    <row r="66" spans="1:22" s="16" customForma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8"/>
      <c r="N66" s="4"/>
      <c r="O66" s="4"/>
      <c r="P66" s="4"/>
      <c r="Q66" s="4"/>
      <c r="R66" s="4"/>
      <c r="S66" s="4"/>
      <c r="T66" s="4"/>
      <c r="U66" s="4"/>
      <c r="V66" s="4"/>
    </row>
    <row r="67" spans="1:22" s="16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8"/>
      <c r="N67" s="4"/>
      <c r="O67" s="4"/>
      <c r="P67" s="4"/>
      <c r="Q67" s="4"/>
      <c r="R67" s="4"/>
      <c r="S67" s="4"/>
      <c r="T67" s="4"/>
      <c r="U67" s="4"/>
      <c r="V67" s="4"/>
    </row>
    <row r="68" spans="1:22" s="16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8"/>
      <c r="N68" s="4"/>
      <c r="O68" s="4"/>
      <c r="P68" s="4"/>
      <c r="Q68" s="4"/>
      <c r="R68" s="4"/>
      <c r="S68" s="4"/>
      <c r="T68" s="4"/>
      <c r="U68" s="4"/>
      <c r="V68" s="4"/>
    </row>
    <row r="69" spans="1:22" s="16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8"/>
      <c r="N69" s="4"/>
      <c r="O69" s="4"/>
      <c r="P69" s="4"/>
      <c r="Q69" s="4"/>
      <c r="R69" s="4"/>
      <c r="S69" s="4"/>
      <c r="T69" s="4"/>
      <c r="U69" s="4"/>
      <c r="V69" s="4"/>
    </row>
    <row r="70" spans="1:22" s="16" customFormat="1" ht="18" customHeight="1">
      <c r="A70" s="5" t="s">
        <v>55</v>
      </c>
      <c r="B70" s="43" t="str">
        <f>MASTER!B11</f>
        <v>EMPLOYEE 07</v>
      </c>
      <c r="C70" s="34"/>
      <c r="D70" s="34"/>
      <c r="E70" s="34"/>
      <c r="F70" s="35"/>
      <c r="G70" s="44" t="s">
        <v>56</v>
      </c>
      <c r="H70" s="35"/>
      <c r="I70" s="43" t="str">
        <f>MASTER!C11</f>
        <v>LECTURER</v>
      </c>
      <c r="J70" s="35"/>
      <c r="K70" s="6"/>
      <c r="L70" s="6"/>
      <c r="M70" s="19"/>
      <c r="N70" s="7"/>
      <c r="O70" s="7"/>
      <c r="P70" s="7"/>
      <c r="Q70" s="7"/>
      <c r="R70" s="7"/>
      <c r="S70" s="7"/>
      <c r="T70" s="7"/>
      <c r="U70" s="7"/>
      <c r="V70" s="7"/>
    </row>
    <row r="71" spans="1:22" s="16" customFormat="1" ht="17.25">
      <c r="A71" s="45" t="s">
        <v>57</v>
      </c>
      <c r="B71" s="47" t="s">
        <v>58</v>
      </c>
      <c r="C71" s="48"/>
      <c r="D71" s="49"/>
      <c r="E71" s="50" t="s">
        <v>59</v>
      </c>
      <c r="F71" s="48"/>
      <c r="G71" s="49"/>
      <c r="H71" s="50" t="s">
        <v>60</v>
      </c>
      <c r="I71" s="48"/>
      <c r="J71" s="49"/>
      <c r="K71" s="51" t="str">
        <f>IF(MASTER!E11="NO","DEDUCTION GPF","DEDUCTION GPF 2004")</f>
        <v>DEDUCTION GPF</v>
      </c>
      <c r="L71" s="53" t="s">
        <v>61</v>
      </c>
      <c r="M71" s="20"/>
      <c r="N71" s="4"/>
      <c r="O71" s="4"/>
      <c r="P71" s="4"/>
      <c r="Q71" s="4"/>
      <c r="R71" s="4"/>
      <c r="S71" s="4"/>
      <c r="T71" s="4"/>
      <c r="U71" s="4"/>
      <c r="V71" s="4"/>
    </row>
    <row r="72" spans="1:22" s="16" customFormat="1" ht="17.25">
      <c r="A72" s="46"/>
      <c r="B72" s="8" t="s">
        <v>63</v>
      </c>
      <c r="C72" s="8" t="s">
        <v>64</v>
      </c>
      <c r="D72" s="8" t="s">
        <v>65</v>
      </c>
      <c r="E72" s="9" t="s">
        <v>63</v>
      </c>
      <c r="F72" s="9" t="s">
        <v>64</v>
      </c>
      <c r="G72" s="9" t="s">
        <v>65</v>
      </c>
      <c r="H72" s="9" t="s">
        <v>63</v>
      </c>
      <c r="I72" s="9" t="s">
        <v>64</v>
      </c>
      <c r="J72" s="9" t="s">
        <v>65</v>
      </c>
      <c r="K72" s="52"/>
      <c r="L72" s="36"/>
      <c r="M72" s="17"/>
      <c r="N72" s="4"/>
      <c r="O72" s="4"/>
      <c r="P72" s="4"/>
      <c r="Q72" s="4"/>
      <c r="R72" s="4"/>
      <c r="S72" s="4"/>
      <c r="T72" s="4"/>
      <c r="U72" s="4"/>
      <c r="V72" s="4"/>
    </row>
    <row r="73" spans="1:22" s="16" customFormat="1" ht="20.25" customHeight="1">
      <c r="A73" s="10">
        <v>44562</v>
      </c>
      <c r="B73" s="11">
        <f>MASTER!D11</f>
        <v>67000</v>
      </c>
      <c r="C73" s="11">
        <f>ROUND(B73*34%,0)</f>
        <v>22780</v>
      </c>
      <c r="D73" s="12">
        <f>SUM(B73:C73)</f>
        <v>89780</v>
      </c>
      <c r="E73" s="11">
        <f>B73</f>
        <v>67000</v>
      </c>
      <c r="F73" s="11">
        <f>ROUND(E73*31%,0)</f>
        <v>20770</v>
      </c>
      <c r="G73" s="12">
        <f>SUM(E73:F73)</f>
        <v>87770</v>
      </c>
      <c r="H73" s="11">
        <f t="shared" ref="H73:J75" si="12">B73-E73</f>
        <v>0</v>
      </c>
      <c r="I73" s="11">
        <f t="shared" si="12"/>
        <v>2010</v>
      </c>
      <c r="J73" s="12">
        <f t="shared" si="12"/>
        <v>2010</v>
      </c>
      <c r="K73" s="23">
        <f>J73</f>
        <v>2010</v>
      </c>
      <c r="L73" s="25">
        <f>J73-SUM(K73:K73)</f>
        <v>0</v>
      </c>
      <c r="M73" s="21"/>
      <c r="N73" s="4"/>
      <c r="O73" s="4"/>
      <c r="P73" s="4"/>
      <c r="Q73" s="4"/>
      <c r="R73" s="4"/>
      <c r="S73" s="4"/>
      <c r="T73" s="4"/>
      <c r="U73" s="4"/>
      <c r="V73" s="4"/>
    </row>
    <row r="74" spans="1:22" s="16" customFormat="1" ht="20.25" customHeight="1">
      <c r="A74" s="10">
        <v>44593</v>
      </c>
      <c r="B74" s="11">
        <f>B73</f>
        <v>67000</v>
      </c>
      <c r="C74" s="11">
        <f>ROUND(B74*34%,0)</f>
        <v>22780</v>
      </c>
      <c r="D74" s="12">
        <f>SUM(B74:C74)</f>
        <v>89780</v>
      </c>
      <c r="E74" s="11">
        <f>B74</f>
        <v>67000</v>
      </c>
      <c r="F74" s="11">
        <f>ROUND(E74*31%,0)</f>
        <v>20770</v>
      </c>
      <c r="G74" s="12">
        <f>SUM(E74:F74)</f>
        <v>87770</v>
      </c>
      <c r="H74" s="11">
        <f t="shared" si="12"/>
        <v>0</v>
      </c>
      <c r="I74" s="11">
        <f t="shared" si="12"/>
        <v>2010</v>
      </c>
      <c r="J74" s="12">
        <f t="shared" si="12"/>
        <v>2010</v>
      </c>
      <c r="K74" s="23">
        <f>J74</f>
        <v>2010</v>
      </c>
      <c r="L74" s="25">
        <f>J74-SUM(K74:K74)</f>
        <v>0</v>
      </c>
      <c r="M74" s="21"/>
      <c r="N74" s="4"/>
      <c r="O74" s="4"/>
      <c r="P74" s="4"/>
      <c r="Q74" s="4"/>
      <c r="R74" s="4"/>
      <c r="S74" s="4"/>
      <c r="T74" s="4"/>
      <c r="U74" s="4"/>
      <c r="V74" s="4"/>
    </row>
    <row r="75" spans="1:22" s="16" customFormat="1" ht="20.25" customHeight="1">
      <c r="A75" s="10">
        <v>44621</v>
      </c>
      <c r="B75" s="11">
        <f>B74</f>
        <v>67000</v>
      </c>
      <c r="C75" s="11">
        <f>ROUND(B75*34%,0)</f>
        <v>22780</v>
      </c>
      <c r="D75" s="12">
        <f>SUM(B75:C75)</f>
        <v>89780</v>
      </c>
      <c r="E75" s="11">
        <f>B75</f>
        <v>67000</v>
      </c>
      <c r="F75" s="11">
        <f>ROUND(E75*31%,0)</f>
        <v>20770</v>
      </c>
      <c r="G75" s="12">
        <f>SUM(E75:F75)</f>
        <v>87770</v>
      </c>
      <c r="H75" s="11">
        <f t="shared" si="12"/>
        <v>0</v>
      </c>
      <c r="I75" s="11">
        <f t="shared" si="12"/>
        <v>2010</v>
      </c>
      <c r="J75" s="12">
        <f t="shared" si="12"/>
        <v>2010</v>
      </c>
      <c r="K75" s="23">
        <f>J75</f>
        <v>2010</v>
      </c>
      <c r="L75" s="25">
        <f>J75-SUM(K75:K75)</f>
        <v>0</v>
      </c>
      <c r="M75" s="21"/>
      <c r="N75" s="4"/>
      <c r="O75" s="4"/>
      <c r="P75" s="4"/>
      <c r="Q75" s="4"/>
      <c r="R75" s="4"/>
      <c r="S75" s="4"/>
      <c r="T75" s="4"/>
      <c r="U75" s="4"/>
      <c r="V75" s="4"/>
    </row>
    <row r="76" spans="1:22" s="16" customFormat="1" ht="23.25" customHeight="1">
      <c r="A76" s="13" t="s">
        <v>65</v>
      </c>
      <c r="B76" s="14">
        <f t="shared" ref="B76:L76" si="13">SUM(B73:B75)</f>
        <v>201000</v>
      </c>
      <c r="C76" s="14">
        <f t="shared" si="13"/>
        <v>68340</v>
      </c>
      <c r="D76" s="15">
        <f t="shared" si="13"/>
        <v>269340</v>
      </c>
      <c r="E76" s="14">
        <f t="shared" si="13"/>
        <v>201000</v>
      </c>
      <c r="F76" s="14">
        <f t="shared" si="13"/>
        <v>62310</v>
      </c>
      <c r="G76" s="15">
        <f t="shared" si="13"/>
        <v>263310</v>
      </c>
      <c r="H76" s="14">
        <f t="shared" si="13"/>
        <v>0</v>
      </c>
      <c r="I76" s="14">
        <f t="shared" si="13"/>
        <v>6030</v>
      </c>
      <c r="J76" s="15">
        <f t="shared" si="13"/>
        <v>6030</v>
      </c>
      <c r="K76" s="24">
        <f t="shared" si="13"/>
        <v>6030</v>
      </c>
      <c r="L76" s="26">
        <f t="shared" si="13"/>
        <v>0</v>
      </c>
      <c r="M76" s="22"/>
      <c r="N76" s="4"/>
      <c r="O76" s="4"/>
      <c r="P76" s="4"/>
      <c r="Q76" s="4"/>
      <c r="R76" s="4"/>
      <c r="S76" s="4"/>
      <c r="T76" s="4"/>
      <c r="U76" s="4"/>
      <c r="V76" s="4"/>
    </row>
    <row r="77" spans="1:22" s="16" customForma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8"/>
      <c r="N77" s="4"/>
      <c r="O77" s="4"/>
      <c r="P77" s="4"/>
      <c r="Q77" s="4"/>
      <c r="R77" s="4"/>
      <c r="S77" s="4"/>
      <c r="T77" s="4"/>
      <c r="U77" s="4"/>
      <c r="V77" s="4"/>
    </row>
    <row r="78" spans="1:22" s="16" customForma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8"/>
      <c r="N78" s="4"/>
      <c r="O78" s="4"/>
      <c r="P78" s="4"/>
      <c r="Q78" s="4"/>
      <c r="R78" s="4"/>
      <c r="S78" s="4"/>
      <c r="T78" s="4"/>
      <c r="U78" s="4"/>
      <c r="V78" s="4"/>
    </row>
    <row r="79" spans="1:22" s="16" customForma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8"/>
      <c r="N79" s="4"/>
      <c r="O79" s="4"/>
      <c r="P79" s="4"/>
      <c r="Q79" s="4"/>
      <c r="R79" s="4"/>
      <c r="S79" s="4"/>
      <c r="T79" s="4"/>
      <c r="U79" s="4"/>
      <c r="V79" s="4"/>
    </row>
    <row r="80" spans="1:22" s="16" customForma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8"/>
      <c r="N80" s="4"/>
      <c r="O80" s="4"/>
      <c r="P80" s="4"/>
      <c r="Q80" s="4"/>
      <c r="R80" s="4"/>
      <c r="S80" s="4"/>
      <c r="T80" s="4"/>
      <c r="U80" s="4"/>
      <c r="V80" s="4"/>
    </row>
    <row r="81" spans="1:22" s="16" customFormat="1" ht="18" customHeight="1">
      <c r="A81" s="5" t="s">
        <v>55</v>
      </c>
      <c r="B81" s="43" t="str">
        <f>MASTER!B12</f>
        <v>EMPLOYEE 08</v>
      </c>
      <c r="C81" s="34"/>
      <c r="D81" s="34"/>
      <c r="E81" s="34"/>
      <c r="F81" s="35"/>
      <c r="G81" s="44" t="s">
        <v>56</v>
      </c>
      <c r="H81" s="35"/>
      <c r="I81" s="43" t="str">
        <f>MASTER!C12</f>
        <v>LECTURER</v>
      </c>
      <c r="J81" s="35"/>
      <c r="K81" s="6"/>
      <c r="L81" s="6"/>
      <c r="M81" s="19"/>
      <c r="N81" s="7"/>
      <c r="O81" s="7"/>
      <c r="P81" s="7"/>
      <c r="Q81" s="7"/>
      <c r="R81" s="7"/>
      <c r="S81" s="7"/>
      <c r="T81" s="7"/>
      <c r="U81" s="7"/>
      <c r="V81" s="7"/>
    </row>
    <row r="82" spans="1:22" s="16" customFormat="1" ht="17.25">
      <c r="A82" s="45" t="s">
        <v>57</v>
      </c>
      <c r="B82" s="47" t="s">
        <v>58</v>
      </c>
      <c r="C82" s="48"/>
      <c r="D82" s="49"/>
      <c r="E82" s="50" t="s">
        <v>59</v>
      </c>
      <c r="F82" s="48"/>
      <c r="G82" s="49"/>
      <c r="H82" s="50" t="s">
        <v>60</v>
      </c>
      <c r="I82" s="48"/>
      <c r="J82" s="49"/>
      <c r="K82" s="51" t="str">
        <f>IF(MASTER!E12="NO","DEDUCTION GPF","DEDUCTION GPF 2004")</f>
        <v>DEDUCTION GPF</v>
      </c>
      <c r="L82" s="53" t="s">
        <v>61</v>
      </c>
      <c r="M82" s="20"/>
      <c r="N82" s="4"/>
      <c r="O82" s="4"/>
      <c r="P82" s="4"/>
      <c r="Q82" s="4"/>
      <c r="R82" s="4"/>
      <c r="S82" s="4"/>
      <c r="T82" s="4"/>
      <c r="U82" s="4"/>
      <c r="V82" s="4"/>
    </row>
    <row r="83" spans="1:22" s="16" customFormat="1" ht="17.25">
      <c r="A83" s="46"/>
      <c r="B83" s="8" t="s">
        <v>63</v>
      </c>
      <c r="C83" s="8" t="s">
        <v>64</v>
      </c>
      <c r="D83" s="8" t="s">
        <v>65</v>
      </c>
      <c r="E83" s="9" t="s">
        <v>63</v>
      </c>
      <c r="F83" s="9" t="s">
        <v>64</v>
      </c>
      <c r="G83" s="9" t="s">
        <v>65</v>
      </c>
      <c r="H83" s="9" t="s">
        <v>63</v>
      </c>
      <c r="I83" s="9" t="s">
        <v>64</v>
      </c>
      <c r="J83" s="9" t="s">
        <v>65</v>
      </c>
      <c r="K83" s="52"/>
      <c r="L83" s="36"/>
      <c r="M83" s="17"/>
      <c r="N83" s="4"/>
      <c r="O83" s="4"/>
      <c r="P83" s="4"/>
      <c r="Q83" s="4"/>
      <c r="R83" s="4"/>
      <c r="S83" s="4"/>
      <c r="T83" s="4"/>
      <c r="U83" s="4"/>
      <c r="V83" s="4"/>
    </row>
    <row r="84" spans="1:22" s="16" customFormat="1" ht="20.25" customHeight="1">
      <c r="A84" s="10">
        <v>44562</v>
      </c>
      <c r="B84" s="11">
        <f>MASTER!D12</f>
        <v>75600</v>
      </c>
      <c r="C84" s="11">
        <f>ROUND(B84*34%,0)</f>
        <v>25704</v>
      </c>
      <c r="D84" s="12">
        <f>SUM(B84:C84)</f>
        <v>101304</v>
      </c>
      <c r="E84" s="11">
        <f>B84</f>
        <v>75600</v>
      </c>
      <c r="F84" s="11">
        <f>ROUND(E84*31%,0)</f>
        <v>23436</v>
      </c>
      <c r="G84" s="12">
        <f>SUM(E84:F84)</f>
        <v>99036</v>
      </c>
      <c r="H84" s="11">
        <f t="shared" ref="H84:J86" si="14">B84-E84</f>
        <v>0</v>
      </c>
      <c r="I84" s="11">
        <f t="shared" si="14"/>
        <v>2268</v>
      </c>
      <c r="J84" s="12">
        <f t="shared" si="14"/>
        <v>2268</v>
      </c>
      <c r="K84" s="23">
        <f>J84</f>
        <v>2268</v>
      </c>
      <c r="L84" s="25">
        <f>J84-SUM(K84:K84)</f>
        <v>0</v>
      </c>
      <c r="M84" s="21"/>
      <c r="N84" s="4"/>
      <c r="O84" s="4"/>
      <c r="P84" s="4"/>
      <c r="Q84" s="4"/>
      <c r="R84" s="4"/>
      <c r="S84" s="4"/>
      <c r="T84" s="4"/>
      <c r="U84" s="4"/>
      <c r="V84" s="4"/>
    </row>
    <row r="85" spans="1:22" s="16" customFormat="1" ht="20.25" customHeight="1">
      <c r="A85" s="10">
        <v>44593</v>
      </c>
      <c r="B85" s="11">
        <f>B84</f>
        <v>75600</v>
      </c>
      <c r="C85" s="11">
        <f>ROUND(B85*34%,0)</f>
        <v>25704</v>
      </c>
      <c r="D85" s="12">
        <f>SUM(B85:C85)</f>
        <v>101304</v>
      </c>
      <c r="E85" s="11">
        <f>B85</f>
        <v>75600</v>
      </c>
      <c r="F85" s="11">
        <f>ROUND(E85*31%,0)</f>
        <v>23436</v>
      </c>
      <c r="G85" s="12">
        <f>SUM(E85:F85)</f>
        <v>99036</v>
      </c>
      <c r="H85" s="11">
        <f t="shared" si="14"/>
        <v>0</v>
      </c>
      <c r="I85" s="11">
        <f t="shared" si="14"/>
        <v>2268</v>
      </c>
      <c r="J85" s="12">
        <f t="shared" si="14"/>
        <v>2268</v>
      </c>
      <c r="K85" s="23">
        <f>J85</f>
        <v>2268</v>
      </c>
      <c r="L85" s="25">
        <f>J85-SUM(K85:K85)</f>
        <v>0</v>
      </c>
      <c r="M85" s="21"/>
      <c r="N85" s="4"/>
      <c r="O85" s="4"/>
      <c r="P85" s="4"/>
      <c r="Q85" s="4"/>
      <c r="R85" s="4"/>
      <c r="S85" s="4"/>
      <c r="T85" s="4"/>
      <c r="U85" s="4"/>
      <c r="V85" s="4"/>
    </row>
    <row r="86" spans="1:22" s="16" customFormat="1" ht="20.25" customHeight="1">
      <c r="A86" s="10">
        <v>44621</v>
      </c>
      <c r="B86" s="11">
        <f>B85</f>
        <v>75600</v>
      </c>
      <c r="C86" s="11">
        <f>ROUND(B86*34%,0)</f>
        <v>25704</v>
      </c>
      <c r="D86" s="12">
        <f>SUM(B86:C86)</f>
        <v>101304</v>
      </c>
      <c r="E86" s="11">
        <f>B86</f>
        <v>75600</v>
      </c>
      <c r="F86" s="11">
        <f>ROUND(E86*31%,0)</f>
        <v>23436</v>
      </c>
      <c r="G86" s="12">
        <f>SUM(E86:F86)</f>
        <v>99036</v>
      </c>
      <c r="H86" s="11">
        <f t="shared" si="14"/>
        <v>0</v>
      </c>
      <c r="I86" s="11">
        <f t="shared" si="14"/>
        <v>2268</v>
      </c>
      <c r="J86" s="12">
        <f t="shared" si="14"/>
        <v>2268</v>
      </c>
      <c r="K86" s="23">
        <f>J86</f>
        <v>2268</v>
      </c>
      <c r="L86" s="25">
        <f>J86-SUM(K86:K86)</f>
        <v>0</v>
      </c>
      <c r="M86" s="21"/>
      <c r="N86" s="4"/>
      <c r="O86" s="4"/>
      <c r="P86" s="4"/>
      <c r="Q86" s="4"/>
      <c r="R86" s="4"/>
      <c r="S86" s="4"/>
      <c r="T86" s="4"/>
      <c r="U86" s="4"/>
      <c r="V86" s="4"/>
    </row>
    <row r="87" spans="1:22" s="16" customFormat="1" ht="23.25" customHeight="1">
      <c r="A87" s="13" t="s">
        <v>65</v>
      </c>
      <c r="B87" s="14">
        <f t="shared" ref="B87:L87" si="15">SUM(B84:B86)</f>
        <v>226800</v>
      </c>
      <c r="C87" s="14">
        <f t="shared" si="15"/>
        <v>77112</v>
      </c>
      <c r="D87" s="15">
        <f t="shared" si="15"/>
        <v>303912</v>
      </c>
      <c r="E87" s="14">
        <f t="shared" si="15"/>
        <v>226800</v>
      </c>
      <c r="F87" s="14">
        <f t="shared" si="15"/>
        <v>70308</v>
      </c>
      <c r="G87" s="15">
        <f t="shared" si="15"/>
        <v>297108</v>
      </c>
      <c r="H87" s="14">
        <f t="shared" si="15"/>
        <v>0</v>
      </c>
      <c r="I87" s="14">
        <f t="shared" si="15"/>
        <v>6804</v>
      </c>
      <c r="J87" s="15">
        <f t="shared" si="15"/>
        <v>6804</v>
      </c>
      <c r="K87" s="24">
        <f t="shared" si="15"/>
        <v>6804</v>
      </c>
      <c r="L87" s="26">
        <f t="shared" si="15"/>
        <v>0</v>
      </c>
      <c r="M87" s="22"/>
      <c r="N87" s="4"/>
      <c r="O87" s="4"/>
      <c r="P87" s="4"/>
      <c r="Q87" s="4"/>
      <c r="R87" s="4"/>
      <c r="S87" s="4"/>
      <c r="T87" s="4"/>
      <c r="U87" s="4"/>
      <c r="V87" s="4"/>
    </row>
    <row r="88" spans="1:22" s="16" customForma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8"/>
      <c r="N88" s="4"/>
      <c r="O88" s="4"/>
      <c r="P88" s="4"/>
      <c r="Q88" s="4"/>
      <c r="R88" s="4"/>
      <c r="S88" s="4"/>
      <c r="T88" s="4"/>
      <c r="U88" s="4"/>
      <c r="V88" s="4"/>
    </row>
    <row r="89" spans="1:22" s="16" customForma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8"/>
      <c r="N89" s="4"/>
      <c r="O89" s="4"/>
      <c r="P89" s="4"/>
      <c r="Q89" s="4"/>
      <c r="R89" s="4"/>
      <c r="S89" s="4"/>
      <c r="T89" s="4"/>
      <c r="U89" s="4"/>
      <c r="V89" s="4"/>
    </row>
    <row r="90" spans="1:22" s="16" customForma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8"/>
      <c r="N90" s="4"/>
      <c r="O90" s="4"/>
      <c r="P90" s="4"/>
      <c r="Q90" s="4"/>
      <c r="R90" s="4"/>
      <c r="S90" s="4"/>
      <c r="T90" s="4"/>
      <c r="U90" s="4"/>
      <c r="V90" s="4"/>
    </row>
    <row r="91" spans="1:22" s="16" customForma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18"/>
      <c r="N91" s="4"/>
      <c r="O91" s="4"/>
      <c r="P91" s="4"/>
      <c r="Q91" s="4"/>
      <c r="R91" s="4"/>
      <c r="S91" s="4"/>
      <c r="T91" s="4"/>
      <c r="U91" s="4"/>
      <c r="V91" s="4"/>
    </row>
    <row r="92" spans="1:22" s="16" customFormat="1" ht="18" customHeight="1">
      <c r="A92" s="5" t="s">
        <v>55</v>
      </c>
      <c r="B92" s="43" t="str">
        <f>MASTER!B13</f>
        <v>EMPLOYEE 09</v>
      </c>
      <c r="C92" s="34"/>
      <c r="D92" s="34"/>
      <c r="E92" s="34"/>
      <c r="F92" s="35"/>
      <c r="G92" s="44" t="s">
        <v>56</v>
      </c>
      <c r="H92" s="35"/>
      <c r="I92" s="43" t="str">
        <f>MASTER!C13</f>
        <v>LECTURER</v>
      </c>
      <c r="J92" s="35"/>
      <c r="K92" s="6"/>
      <c r="L92" s="6"/>
      <c r="M92" s="19"/>
      <c r="N92" s="7"/>
      <c r="O92" s="7"/>
      <c r="P92" s="7"/>
      <c r="Q92" s="7"/>
      <c r="R92" s="7"/>
      <c r="S92" s="7"/>
      <c r="T92" s="7"/>
      <c r="U92" s="7"/>
      <c r="V92" s="7"/>
    </row>
    <row r="93" spans="1:22" s="16" customFormat="1" ht="17.25">
      <c r="A93" s="45" t="s">
        <v>57</v>
      </c>
      <c r="B93" s="47" t="s">
        <v>58</v>
      </c>
      <c r="C93" s="48"/>
      <c r="D93" s="49"/>
      <c r="E93" s="50" t="s">
        <v>59</v>
      </c>
      <c r="F93" s="48"/>
      <c r="G93" s="49"/>
      <c r="H93" s="50" t="s">
        <v>60</v>
      </c>
      <c r="I93" s="48"/>
      <c r="J93" s="49"/>
      <c r="K93" s="51" t="str">
        <f>IF(MASTER!E13="NO","DEDUCTION GPF","DEDUCTION GPF 2004")</f>
        <v>DEDUCTION GPF</v>
      </c>
      <c r="L93" s="53" t="s">
        <v>61</v>
      </c>
      <c r="M93" s="20"/>
      <c r="N93" s="4"/>
      <c r="O93" s="4"/>
      <c r="P93" s="4"/>
      <c r="Q93" s="4"/>
      <c r="R93" s="4"/>
      <c r="S93" s="4"/>
      <c r="T93" s="4"/>
      <c r="U93" s="4"/>
      <c r="V93" s="4"/>
    </row>
    <row r="94" spans="1:22" s="16" customFormat="1" ht="17.25">
      <c r="A94" s="46"/>
      <c r="B94" s="8" t="s">
        <v>63</v>
      </c>
      <c r="C94" s="8" t="s">
        <v>64</v>
      </c>
      <c r="D94" s="8" t="s">
        <v>65</v>
      </c>
      <c r="E94" s="9" t="s">
        <v>63</v>
      </c>
      <c r="F94" s="9" t="s">
        <v>64</v>
      </c>
      <c r="G94" s="9" t="s">
        <v>65</v>
      </c>
      <c r="H94" s="9" t="s">
        <v>63</v>
      </c>
      <c r="I94" s="9" t="s">
        <v>64</v>
      </c>
      <c r="J94" s="9" t="s">
        <v>65</v>
      </c>
      <c r="K94" s="52"/>
      <c r="L94" s="36"/>
      <c r="M94" s="17"/>
      <c r="N94" s="4"/>
      <c r="O94" s="4"/>
      <c r="P94" s="4"/>
      <c r="Q94" s="4"/>
      <c r="R94" s="4"/>
      <c r="S94" s="4"/>
      <c r="T94" s="4"/>
      <c r="U94" s="4"/>
      <c r="V94" s="4"/>
    </row>
    <row r="95" spans="1:22" s="16" customFormat="1" ht="20.25" customHeight="1">
      <c r="A95" s="10">
        <v>44562</v>
      </c>
      <c r="B95" s="11">
        <f>MASTER!D13</f>
        <v>77900</v>
      </c>
      <c r="C95" s="11">
        <f>ROUND(B95*34%,0)</f>
        <v>26486</v>
      </c>
      <c r="D95" s="12">
        <f>SUM(B95:C95)</f>
        <v>104386</v>
      </c>
      <c r="E95" s="11">
        <f>B95</f>
        <v>77900</v>
      </c>
      <c r="F95" s="11">
        <f>ROUND(E95*31%,0)</f>
        <v>24149</v>
      </c>
      <c r="G95" s="12">
        <f>SUM(E95:F95)</f>
        <v>102049</v>
      </c>
      <c r="H95" s="11">
        <f t="shared" ref="H95:J97" si="16">B95-E95</f>
        <v>0</v>
      </c>
      <c r="I95" s="11">
        <f t="shared" si="16"/>
        <v>2337</v>
      </c>
      <c r="J95" s="12">
        <f t="shared" si="16"/>
        <v>2337</v>
      </c>
      <c r="K95" s="23">
        <f>J95</f>
        <v>2337</v>
      </c>
      <c r="L95" s="25">
        <f>J95-SUM(K95:K95)</f>
        <v>0</v>
      </c>
      <c r="M95" s="21"/>
      <c r="N95" s="4"/>
      <c r="O95" s="4"/>
      <c r="P95" s="4"/>
      <c r="Q95" s="4"/>
      <c r="R95" s="4"/>
      <c r="S95" s="4"/>
      <c r="T95" s="4"/>
      <c r="U95" s="4"/>
      <c r="V95" s="4"/>
    </row>
    <row r="96" spans="1:22" s="16" customFormat="1" ht="20.25" customHeight="1">
      <c r="A96" s="10">
        <v>44593</v>
      </c>
      <c r="B96" s="11">
        <f>B95</f>
        <v>77900</v>
      </c>
      <c r="C96" s="11">
        <f>ROUND(B96*34%,0)</f>
        <v>26486</v>
      </c>
      <c r="D96" s="12">
        <f>SUM(B96:C96)</f>
        <v>104386</v>
      </c>
      <c r="E96" s="11">
        <f>B96</f>
        <v>77900</v>
      </c>
      <c r="F96" s="11">
        <f>ROUND(E96*31%,0)</f>
        <v>24149</v>
      </c>
      <c r="G96" s="12">
        <f>SUM(E96:F96)</f>
        <v>102049</v>
      </c>
      <c r="H96" s="11">
        <f t="shared" si="16"/>
        <v>0</v>
      </c>
      <c r="I96" s="11">
        <f t="shared" si="16"/>
        <v>2337</v>
      </c>
      <c r="J96" s="12">
        <f t="shared" si="16"/>
        <v>2337</v>
      </c>
      <c r="K96" s="23">
        <f>J96</f>
        <v>2337</v>
      </c>
      <c r="L96" s="25">
        <f>J96-SUM(K96:K96)</f>
        <v>0</v>
      </c>
      <c r="M96" s="21"/>
      <c r="N96" s="4"/>
      <c r="O96" s="4"/>
      <c r="P96" s="4"/>
      <c r="Q96" s="4"/>
      <c r="R96" s="4"/>
      <c r="S96" s="4"/>
      <c r="T96" s="4"/>
      <c r="U96" s="4"/>
      <c r="V96" s="4"/>
    </row>
    <row r="97" spans="1:22" s="16" customFormat="1" ht="20.25" customHeight="1">
      <c r="A97" s="10">
        <v>44621</v>
      </c>
      <c r="B97" s="11">
        <f>B96</f>
        <v>77900</v>
      </c>
      <c r="C97" s="11">
        <f>ROUND(B97*34%,0)</f>
        <v>26486</v>
      </c>
      <c r="D97" s="12">
        <f>SUM(B97:C97)</f>
        <v>104386</v>
      </c>
      <c r="E97" s="11">
        <f>B97</f>
        <v>77900</v>
      </c>
      <c r="F97" s="11">
        <f>ROUND(E97*31%,0)</f>
        <v>24149</v>
      </c>
      <c r="G97" s="12">
        <f>SUM(E97:F97)</f>
        <v>102049</v>
      </c>
      <c r="H97" s="11">
        <f t="shared" si="16"/>
        <v>0</v>
      </c>
      <c r="I97" s="11">
        <f t="shared" si="16"/>
        <v>2337</v>
      </c>
      <c r="J97" s="12">
        <f t="shared" si="16"/>
        <v>2337</v>
      </c>
      <c r="K97" s="23">
        <f>J97</f>
        <v>2337</v>
      </c>
      <c r="L97" s="25">
        <f>J97-SUM(K97:K97)</f>
        <v>0</v>
      </c>
      <c r="M97" s="21"/>
      <c r="N97" s="4"/>
      <c r="O97" s="4"/>
      <c r="P97" s="4"/>
      <c r="Q97" s="4"/>
      <c r="R97" s="4"/>
      <c r="S97" s="4"/>
      <c r="T97" s="4"/>
      <c r="U97" s="4"/>
      <c r="V97" s="4"/>
    </row>
    <row r="98" spans="1:22" s="16" customFormat="1" ht="23.25" customHeight="1">
      <c r="A98" s="13" t="s">
        <v>65</v>
      </c>
      <c r="B98" s="14">
        <f t="shared" ref="B98:L98" si="17">SUM(B95:B97)</f>
        <v>233700</v>
      </c>
      <c r="C98" s="14">
        <f t="shared" si="17"/>
        <v>79458</v>
      </c>
      <c r="D98" s="15">
        <f t="shared" si="17"/>
        <v>313158</v>
      </c>
      <c r="E98" s="14">
        <f t="shared" si="17"/>
        <v>233700</v>
      </c>
      <c r="F98" s="14">
        <f t="shared" si="17"/>
        <v>72447</v>
      </c>
      <c r="G98" s="15">
        <f t="shared" si="17"/>
        <v>306147</v>
      </c>
      <c r="H98" s="14">
        <f t="shared" si="17"/>
        <v>0</v>
      </c>
      <c r="I98" s="14">
        <f t="shared" si="17"/>
        <v>7011</v>
      </c>
      <c r="J98" s="15">
        <f t="shared" si="17"/>
        <v>7011</v>
      </c>
      <c r="K98" s="24">
        <f t="shared" si="17"/>
        <v>7011</v>
      </c>
      <c r="L98" s="26">
        <f t="shared" si="17"/>
        <v>0</v>
      </c>
      <c r="M98" s="22"/>
      <c r="N98" s="4"/>
      <c r="O98" s="4"/>
      <c r="P98" s="4"/>
      <c r="Q98" s="4"/>
      <c r="R98" s="4"/>
      <c r="S98" s="4"/>
      <c r="T98" s="4"/>
      <c r="U98" s="4"/>
      <c r="V98" s="4"/>
    </row>
    <row r="99" spans="1:22" s="16" customForma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18"/>
      <c r="N99" s="4"/>
      <c r="O99" s="4"/>
      <c r="P99" s="4"/>
      <c r="Q99" s="4"/>
      <c r="R99" s="4"/>
      <c r="S99" s="4"/>
      <c r="T99" s="4"/>
      <c r="U99" s="4"/>
      <c r="V99" s="4"/>
    </row>
    <row r="100" spans="1:22" s="16" customForma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18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16" customForma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8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16" customForma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18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16" customFormat="1" ht="18" customHeight="1">
      <c r="A103" s="5" t="s">
        <v>55</v>
      </c>
      <c r="B103" s="43" t="str">
        <f>MASTER!B14</f>
        <v>EMPLOYEE 10</v>
      </c>
      <c r="C103" s="34"/>
      <c r="D103" s="34"/>
      <c r="E103" s="34"/>
      <c r="F103" s="35"/>
      <c r="G103" s="44" t="s">
        <v>56</v>
      </c>
      <c r="H103" s="35"/>
      <c r="I103" s="43" t="str">
        <f>MASTER!C14</f>
        <v>LECTURER</v>
      </c>
      <c r="J103" s="35"/>
      <c r="K103" s="6"/>
      <c r="L103" s="6"/>
      <c r="M103" s="19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16" customFormat="1" ht="17.25">
      <c r="A104" s="45" t="s">
        <v>57</v>
      </c>
      <c r="B104" s="47" t="s">
        <v>58</v>
      </c>
      <c r="C104" s="48"/>
      <c r="D104" s="49"/>
      <c r="E104" s="50" t="s">
        <v>59</v>
      </c>
      <c r="F104" s="48"/>
      <c r="G104" s="49"/>
      <c r="H104" s="50" t="s">
        <v>60</v>
      </c>
      <c r="I104" s="48"/>
      <c r="J104" s="49"/>
      <c r="K104" s="51" t="str">
        <f>IF(MASTER!E14="NO","DEDUCTION GPF","DEDUCTION GPF 2004")</f>
        <v>DEDUCTION GPF 2004</v>
      </c>
      <c r="L104" s="53" t="s">
        <v>61</v>
      </c>
      <c r="M104" s="20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16" customFormat="1" ht="17.25">
      <c r="A105" s="46"/>
      <c r="B105" s="8" t="s">
        <v>63</v>
      </c>
      <c r="C105" s="8" t="s">
        <v>64</v>
      </c>
      <c r="D105" s="8" t="s">
        <v>65</v>
      </c>
      <c r="E105" s="9" t="s">
        <v>63</v>
      </c>
      <c r="F105" s="9" t="s">
        <v>64</v>
      </c>
      <c r="G105" s="9" t="s">
        <v>65</v>
      </c>
      <c r="H105" s="9" t="s">
        <v>63</v>
      </c>
      <c r="I105" s="9" t="s">
        <v>64</v>
      </c>
      <c r="J105" s="9" t="s">
        <v>65</v>
      </c>
      <c r="K105" s="52"/>
      <c r="L105" s="36"/>
      <c r="M105" s="17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16" customFormat="1" ht="20.25" customHeight="1">
      <c r="A106" s="10">
        <v>44562</v>
      </c>
      <c r="B106" s="11">
        <f>MASTER!D14</f>
        <v>49900</v>
      </c>
      <c r="C106" s="11">
        <f>ROUND(B106*34%,0)</f>
        <v>16966</v>
      </c>
      <c r="D106" s="12">
        <f>SUM(B106:C106)</f>
        <v>66866</v>
      </c>
      <c r="E106" s="11">
        <f>B106</f>
        <v>49900</v>
      </c>
      <c r="F106" s="11">
        <f>ROUND(E106*31%,0)</f>
        <v>15469</v>
      </c>
      <c r="G106" s="12">
        <f>SUM(E106:F106)</f>
        <v>65369</v>
      </c>
      <c r="H106" s="11">
        <f t="shared" ref="H106:J108" si="18">B106-E106</f>
        <v>0</v>
      </c>
      <c r="I106" s="11">
        <f t="shared" si="18"/>
        <v>1497</v>
      </c>
      <c r="J106" s="12">
        <f t="shared" si="18"/>
        <v>1497</v>
      </c>
      <c r="K106" s="23">
        <f>J106</f>
        <v>1497</v>
      </c>
      <c r="L106" s="25">
        <f>J106-SUM(K106:K106)</f>
        <v>0</v>
      </c>
      <c r="M106" s="21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16" customFormat="1" ht="20.25" customHeight="1">
      <c r="A107" s="10">
        <v>44593</v>
      </c>
      <c r="B107" s="11">
        <f>B106</f>
        <v>49900</v>
      </c>
      <c r="C107" s="11">
        <f>ROUND(B107*34%,0)</f>
        <v>16966</v>
      </c>
      <c r="D107" s="12">
        <f>SUM(B107:C107)</f>
        <v>66866</v>
      </c>
      <c r="E107" s="11">
        <f>B107</f>
        <v>49900</v>
      </c>
      <c r="F107" s="11">
        <f>ROUND(E107*31%,0)</f>
        <v>15469</v>
      </c>
      <c r="G107" s="12">
        <f>SUM(E107:F107)</f>
        <v>65369</v>
      </c>
      <c r="H107" s="11">
        <f t="shared" si="18"/>
        <v>0</v>
      </c>
      <c r="I107" s="11">
        <f t="shared" si="18"/>
        <v>1497</v>
      </c>
      <c r="J107" s="12">
        <f t="shared" si="18"/>
        <v>1497</v>
      </c>
      <c r="K107" s="23">
        <f>J107</f>
        <v>1497</v>
      </c>
      <c r="L107" s="25">
        <f>J107-SUM(K107:K107)</f>
        <v>0</v>
      </c>
      <c r="M107" s="21"/>
      <c r="N107" s="4"/>
      <c r="O107" s="4"/>
      <c r="P107" s="4"/>
      <c r="Q107" s="4"/>
      <c r="R107" s="4"/>
      <c r="S107" s="4"/>
      <c r="T107" s="4"/>
      <c r="U107" s="4"/>
      <c r="V107" s="4"/>
    </row>
    <row r="108" spans="1:22" s="16" customFormat="1" ht="20.25" customHeight="1">
      <c r="A108" s="10">
        <v>44621</v>
      </c>
      <c r="B108" s="11">
        <f>B107</f>
        <v>49900</v>
      </c>
      <c r="C108" s="11">
        <f>ROUND(B108*34%,0)</f>
        <v>16966</v>
      </c>
      <c r="D108" s="12">
        <f>SUM(B108:C108)</f>
        <v>66866</v>
      </c>
      <c r="E108" s="11">
        <f>B108</f>
        <v>49900</v>
      </c>
      <c r="F108" s="11">
        <f>ROUND(E108*31%,0)</f>
        <v>15469</v>
      </c>
      <c r="G108" s="12">
        <f>SUM(E108:F108)</f>
        <v>65369</v>
      </c>
      <c r="H108" s="11">
        <f t="shared" si="18"/>
        <v>0</v>
      </c>
      <c r="I108" s="11">
        <f t="shared" si="18"/>
        <v>1497</v>
      </c>
      <c r="J108" s="12">
        <f t="shared" si="18"/>
        <v>1497</v>
      </c>
      <c r="K108" s="23">
        <f>J108</f>
        <v>1497</v>
      </c>
      <c r="L108" s="25">
        <f>J108-SUM(K108:K108)</f>
        <v>0</v>
      </c>
      <c r="M108" s="21"/>
      <c r="N108" s="4"/>
      <c r="O108" s="4"/>
      <c r="P108" s="4"/>
      <c r="Q108" s="4"/>
      <c r="R108" s="4"/>
      <c r="S108" s="4"/>
      <c r="T108" s="4"/>
      <c r="U108" s="4"/>
      <c r="V108" s="4"/>
    </row>
    <row r="109" spans="1:22" s="16" customFormat="1" ht="23.25" customHeight="1">
      <c r="A109" s="13" t="s">
        <v>65</v>
      </c>
      <c r="B109" s="14">
        <f t="shared" ref="B109:L109" si="19">SUM(B106:B108)</f>
        <v>149700</v>
      </c>
      <c r="C109" s="14">
        <f t="shared" si="19"/>
        <v>50898</v>
      </c>
      <c r="D109" s="15">
        <f t="shared" si="19"/>
        <v>200598</v>
      </c>
      <c r="E109" s="14">
        <f t="shared" si="19"/>
        <v>149700</v>
      </c>
      <c r="F109" s="14">
        <f t="shared" si="19"/>
        <v>46407</v>
      </c>
      <c r="G109" s="15">
        <f t="shared" si="19"/>
        <v>196107</v>
      </c>
      <c r="H109" s="14">
        <f t="shared" si="19"/>
        <v>0</v>
      </c>
      <c r="I109" s="14">
        <f t="shared" si="19"/>
        <v>4491</v>
      </c>
      <c r="J109" s="15">
        <f t="shared" si="19"/>
        <v>4491</v>
      </c>
      <c r="K109" s="24">
        <f t="shared" si="19"/>
        <v>4491</v>
      </c>
      <c r="L109" s="26">
        <f t="shared" si="19"/>
        <v>0</v>
      </c>
      <c r="M109" s="22"/>
      <c r="N109" s="4"/>
      <c r="O109" s="4"/>
      <c r="P109" s="4"/>
      <c r="Q109" s="4"/>
      <c r="R109" s="4"/>
      <c r="S109" s="4"/>
      <c r="T109" s="4"/>
      <c r="U109" s="4"/>
      <c r="V109" s="4"/>
    </row>
    <row r="110" spans="1:22" s="16" customForma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8"/>
      <c r="N110" s="4"/>
      <c r="O110" s="4"/>
      <c r="P110" s="4"/>
      <c r="Q110" s="4"/>
      <c r="R110" s="4"/>
      <c r="S110" s="4"/>
      <c r="T110" s="4"/>
      <c r="U110" s="4"/>
      <c r="V110" s="4"/>
    </row>
    <row r="111" spans="1:22" s="16" customForma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18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16" customForma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18"/>
      <c r="N112" s="4"/>
      <c r="O112" s="4"/>
      <c r="P112" s="4"/>
      <c r="Q112" s="4"/>
      <c r="R112" s="4"/>
      <c r="S112" s="4"/>
      <c r="T112" s="4"/>
      <c r="U112" s="4"/>
      <c r="V112" s="4"/>
    </row>
    <row r="113" spans="1:22" s="16" customForma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18"/>
      <c r="N113" s="4"/>
      <c r="O113" s="4"/>
      <c r="P113" s="4"/>
      <c r="Q113" s="4"/>
      <c r="R113" s="4"/>
      <c r="S113" s="4"/>
      <c r="T113" s="4"/>
      <c r="U113" s="4"/>
      <c r="V113" s="4"/>
    </row>
    <row r="114" spans="1:22" s="16" customFormat="1" ht="18" customHeight="1">
      <c r="A114" s="5" t="s">
        <v>55</v>
      </c>
      <c r="B114" s="43" t="str">
        <f>MASTER!B15</f>
        <v>EMPLOYEE 11</v>
      </c>
      <c r="C114" s="34"/>
      <c r="D114" s="34"/>
      <c r="E114" s="34"/>
      <c r="F114" s="35"/>
      <c r="G114" s="44" t="s">
        <v>56</v>
      </c>
      <c r="H114" s="35"/>
      <c r="I114" s="43" t="str">
        <f>MASTER!C15</f>
        <v>LECTURER</v>
      </c>
      <c r="J114" s="35"/>
      <c r="K114" s="6"/>
      <c r="L114" s="6"/>
      <c r="M114" s="19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16" customFormat="1" ht="17.25">
      <c r="A115" s="45" t="s">
        <v>57</v>
      </c>
      <c r="B115" s="47" t="s">
        <v>58</v>
      </c>
      <c r="C115" s="48"/>
      <c r="D115" s="49"/>
      <c r="E115" s="50" t="s">
        <v>59</v>
      </c>
      <c r="F115" s="48"/>
      <c r="G115" s="49"/>
      <c r="H115" s="50" t="s">
        <v>60</v>
      </c>
      <c r="I115" s="48"/>
      <c r="J115" s="49"/>
      <c r="K115" s="51" t="str">
        <f>IF(MASTER!E15="NO","DEDUCTION GPF","DEDUCTION GPF 2004")</f>
        <v>DEDUCTION GPF 2004</v>
      </c>
      <c r="L115" s="53" t="s">
        <v>61</v>
      </c>
      <c r="M115" s="20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16" customFormat="1" ht="17.25">
      <c r="A116" s="46"/>
      <c r="B116" s="8" t="s">
        <v>63</v>
      </c>
      <c r="C116" s="8" t="s">
        <v>64</v>
      </c>
      <c r="D116" s="8" t="s">
        <v>65</v>
      </c>
      <c r="E116" s="9" t="s">
        <v>63</v>
      </c>
      <c r="F116" s="9" t="s">
        <v>64</v>
      </c>
      <c r="G116" s="9" t="s">
        <v>65</v>
      </c>
      <c r="H116" s="9" t="s">
        <v>63</v>
      </c>
      <c r="I116" s="9" t="s">
        <v>64</v>
      </c>
      <c r="J116" s="9" t="s">
        <v>65</v>
      </c>
      <c r="K116" s="52"/>
      <c r="L116" s="36"/>
      <c r="M116" s="17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16" customFormat="1" ht="20.25" customHeight="1">
      <c r="A117" s="10">
        <v>44562</v>
      </c>
      <c r="B117" s="11">
        <f>MASTER!D15</f>
        <v>49900</v>
      </c>
      <c r="C117" s="11">
        <f>ROUND(B117*34%,0)</f>
        <v>16966</v>
      </c>
      <c r="D117" s="12">
        <f>SUM(B117:C117)</f>
        <v>66866</v>
      </c>
      <c r="E117" s="11">
        <f>B117</f>
        <v>49900</v>
      </c>
      <c r="F117" s="11">
        <f>ROUND(E117*31%,0)</f>
        <v>15469</v>
      </c>
      <c r="G117" s="12">
        <f>SUM(E117:F117)</f>
        <v>65369</v>
      </c>
      <c r="H117" s="11">
        <f t="shared" ref="H117:J119" si="20">B117-E117</f>
        <v>0</v>
      </c>
      <c r="I117" s="11">
        <f t="shared" si="20"/>
        <v>1497</v>
      </c>
      <c r="J117" s="12">
        <f t="shared" si="20"/>
        <v>1497</v>
      </c>
      <c r="K117" s="23">
        <f>J117</f>
        <v>1497</v>
      </c>
      <c r="L117" s="25">
        <f>J117-SUM(K117:K117)</f>
        <v>0</v>
      </c>
      <c r="M117" s="21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16" customFormat="1" ht="20.25" customHeight="1">
      <c r="A118" s="10">
        <v>44593</v>
      </c>
      <c r="B118" s="11">
        <f>B117</f>
        <v>49900</v>
      </c>
      <c r="C118" s="11">
        <f>ROUND(B118*34%,0)</f>
        <v>16966</v>
      </c>
      <c r="D118" s="12">
        <f>SUM(B118:C118)</f>
        <v>66866</v>
      </c>
      <c r="E118" s="11">
        <f>B118</f>
        <v>49900</v>
      </c>
      <c r="F118" s="11">
        <f>ROUND(E118*31%,0)</f>
        <v>15469</v>
      </c>
      <c r="G118" s="12">
        <f>SUM(E118:F118)</f>
        <v>65369</v>
      </c>
      <c r="H118" s="11">
        <f t="shared" si="20"/>
        <v>0</v>
      </c>
      <c r="I118" s="11">
        <f t="shared" si="20"/>
        <v>1497</v>
      </c>
      <c r="J118" s="12">
        <f t="shared" si="20"/>
        <v>1497</v>
      </c>
      <c r="K118" s="23">
        <f>J118</f>
        <v>1497</v>
      </c>
      <c r="L118" s="25">
        <f>J118-SUM(K118:K118)</f>
        <v>0</v>
      </c>
      <c r="M118" s="21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16" customFormat="1" ht="20.25" customHeight="1">
      <c r="A119" s="10">
        <v>44621</v>
      </c>
      <c r="B119" s="11">
        <f>B118</f>
        <v>49900</v>
      </c>
      <c r="C119" s="11">
        <f>ROUND(B119*34%,0)</f>
        <v>16966</v>
      </c>
      <c r="D119" s="12">
        <f>SUM(B119:C119)</f>
        <v>66866</v>
      </c>
      <c r="E119" s="11">
        <f>B119</f>
        <v>49900</v>
      </c>
      <c r="F119" s="11">
        <f>ROUND(E119*31%,0)</f>
        <v>15469</v>
      </c>
      <c r="G119" s="12">
        <f>SUM(E119:F119)</f>
        <v>65369</v>
      </c>
      <c r="H119" s="11">
        <f t="shared" si="20"/>
        <v>0</v>
      </c>
      <c r="I119" s="11">
        <f t="shared" si="20"/>
        <v>1497</v>
      </c>
      <c r="J119" s="12">
        <f t="shared" si="20"/>
        <v>1497</v>
      </c>
      <c r="K119" s="23">
        <f>J119</f>
        <v>1497</v>
      </c>
      <c r="L119" s="25">
        <f>J119-SUM(K119:K119)</f>
        <v>0</v>
      </c>
      <c r="M119" s="21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16" customFormat="1" ht="23.25" customHeight="1">
      <c r="A120" s="13" t="s">
        <v>65</v>
      </c>
      <c r="B120" s="14">
        <f t="shared" ref="B120:L120" si="21">SUM(B117:B119)</f>
        <v>149700</v>
      </c>
      <c r="C120" s="14">
        <f t="shared" si="21"/>
        <v>50898</v>
      </c>
      <c r="D120" s="15">
        <f t="shared" si="21"/>
        <v>200598</v>
      </c>
      <c r="E120" s="14">
        <f t="shared" si="21"/>
        <v>149700</v>
      </c>
      <c r="F120" s="14">
        <f t="shared" si="21"/>
        <v>46407</v>
      </c>
      <c r="G120" s="15">
        <f t="shared" si="21"/>
        <v>196107</v>
      </c>
      <c r="H120" s="14">
        <f t="shared" si="21"/>
        <v>0</v>
      </c>
      <c r="I120" s="14">
        <f t="shared" si="21"/>
        <v>4491</v>
      </c>
      <c r="J120" s="15">
        <f t="shared" si="21"/>
        <v>4491</v>
      </c>
      <c r="K120" s="24">
        <f t="shared" si="21"/>
        <v>4491</v>
      </c>
      <c r="L120" s="26">
        <f t="shared" si="21"/>
        <v>0</v>
      </c>
      <c r="M120" s="22"/>
      <c r="N120" s="4"/>
      <c r="O120" s="4"/>
      <c r="P120" s="4"/>
      <c r="Q120" s="4"/>
      <c r="R120" s="4"/>
      <c r="S120" s="4"/>
      <c r="T120" s="4"/>
      <c r="U120" s="4"/>
      <c r="V120" s="4"/>
    </row>
    <row r="121" spans="1:22" s="16" customForma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18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16" customForma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18"/>
      <c r="N122" s="4"/>
      <c r="O122" s="4"/>
      <c r="P122" s="4"/>
      <c r="Q122" s="4"/>
      <c r="R122" s="4"/>
      <c r="S122" s="4"/>
      <c r="T122" s="4"/>
      <c r="U122" s="4"/>
      <c r="V122" s="4"/>
    </row>
    <row r="123" spans="1:22" s="16" customForma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18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16" customForma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18"/>
      <c r="N124" s="4"/>
      <c r="O124" s="4"/>
      <c r="P124" s="4"/>
      <c r="Q124" s="4"/>
      <c r="R124" s="4"/>
      <c r="S124" s="4"/>
      <c r="T124" s="4"/>
      <c r="U124" s="4"/>
      <c r="V124" s="4"/>
    </row>
    <row r="125" spans="1:22" s="16" customFormat="1" ht="18" customHeight="1">
      <c r="A125" s="5" t="s">
        <v>55</v>
      </c>
      <c r="B125" s="43" t="str">
        <f>MASTER!B16</f>
        <v>EMPLOYEE 12</v>
      </c>
      <c r="C125" s="34"/>
      <c r="D125" s="34"/>
      <c r="E125" s="34"/>
      <c r="F125" s="35"/>
      <c r="G125" s="44" t="s">
        <v>56</v>
      </c>
      <c r="H125" s="35"/>
      <c r="I125" s="43" t="str">
        <f>MASTER!C16</f>
        <v>LECTURER</v>
      </c>
      <c r="J125" s="35"/>
      <c r="K125" s="6"/>
      <c r="L125" s="6"/>
      <c r="M125" s="19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16" customFormat="1" ht="17.25">
      <c r="A126" s="45" t="s">
        <v>57</v>
      </c>
      <c r="B126" s="47" t="s">
        <v>58</v>
      </c>
      <c r="C126" s="48"/>
      <c r="D126" s="49"/>
      <c r="E126" s="50" t="s">
        <v>59</v>
      </c>
      <c r="F126" s="48"/>
      <c r="G126" s="49"/>
      <c r="H126" s="50" t="s">
        <v>60</v>
      </c>
      <c r="I126" s="48"/>
      <c r="J126" s="49"/>
      <c r="K126" s="51" t="str">
        <f>IF(MASTER!E16="NO","DEDUCTION GPF","DEDUCTION GPF 2004")</f>
        <v>DEDUCTION GPF 2004</v>
      </c>
      <c r="L126" s="53" t="s">
        <v>61</v>
      </c>
      <c r="M126" s="20"/>
      <c r="N126" s="4"/>
      <c r="O126" s="4"/>
      <c r="P126" s="4"/>
      <c r="Q126" s="4"/>
      <c r="R126" s="4"/>
      <c r="S126" s="4"/>
      <c r="T126" s="4"/>
      <c r="U126" s="4"/>
      <c r="V126" s="4"/>
    </row>
    <row r="127" spans="1:22" s="16" customFormat="1" ht="17.25">
      <c r="A127" s="46"/>
      <c r="B127" s="8" t="s">
        <v>63</v>
      </c>
      <c r="C127" s="8" t="s">
        <v>64</v>
      </c>
      <c r="D127" s="8" t="s">
        <v>65</v>
      </c>
      <c r="E127" s="9" t="s">
        <v>63</v>
      </c>
      <c r="F127" s="9" t="s">
        <v>64</v>
      </c>
      <c r="G127" s="9" t="s">
        <v>65</v>
      </c>
      <c r="H127" s="9" t="s">
        <v>63</v>
      </c>
      <c r="I127" s="9" t="s">
        <v>64</v>
      </c>
      <c r="J127" s="9" t="s">
        <v>65</v>
      </c>
      <c r="K127" s="52"/>
      <c r="L127" s="36"/>
      <c r="M127" s="17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16" customFormat="1" ht="20.25" customHeight="1">
      <c r="A128" s="10">
        <v>44562</v>
      </c>
      <c r="B128" s="11">
        <f>MASTER!D16</f>
        <v>49900</v>
      </c>
      <c r="C128" s="11">
        <f>ROUND(B128*34%,0)</f>
        <v>16966</v>
      </c>
      <c r="D128" s="12">
        <f>SUM(B128:C128)</f>
        <v>66866</v>
      </c>
      <c r="E128" s="11">
        <f>B128</f>
        <v>49900</v>
      </c>
      <c r="F128" s="11">
        <f>ROUND(E128*31%,0)</f>
        <v>15469</v>
      </c>
      <c r="G128" s="12">
        <f>SUM(E128:F128)</f>
        <v>65369</v>
      </c>
      <c r="H128" s="11">
        <f t="shared" ref="H128:J130" si="22">B128-E128</f>
        <v>0</v>
      </c>
      <c r="I128" s="11">
        <f t="shared" si="22"/>
        <v>1497</v>
      </c>
      <c r="J128" s="12">
        <f t="shared" si="22"/>
        <v>1497</v>
      </c>
      <c r="K128" s="23">
        <f>J128</f>
        <v>1497</v>
      </c>
      <c r="L128" s="25">
        <f>J128-SUM(K128:K128)</f>
        <v>0</v>
      </c>
      <c r="M128" s="21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16" customFormat="1" ht="20.25" customHeight="1">
      <c r="A129" s="10">
        <v>44593</v>
      </c>
      <c r="B129" s="11">
        <f>B128</f>
        <v>49900</v>
      </c>
      <c r="C129" s="11">
        <f>ROUND(B129*34%,0)</f>
        <v>16966</v>
      </c>
      <c r="D129" s="12">
        <f>SUM(B129:C129)</f>
        <v>66866</v>
      </c>
      <c r="E129" s="11">
        <f>B129</f>
        <v>49900</v>
      </c>
      <c r="F129" s="11">
        <f>ROUND(E129*31%,0)</f>
        <v>15469</v>
      </c>
      <c r="G129" s="12">
        <f>SUM(E129:F129)</f>
        <v>65369</v>
      </c>
      <c r="H129" s="11">
        <f t="shared" si="22"/>
        <v>0</v>
      </c>
      <c r="I129" s="11">
        <f t="shared" si="22"/>
        <v>1497</v>
      </c>
      <c r="J129" s="12">
        <f t="shared" si="22"/>
        <v>1497</v>
      </c>
      <c r="K129" s="23">
        <f>J129</f>
        <v>1497</v>
      </c>
      <c r="L129" s="25">
        <f>J129-SUM(K129:K129)</f>
        <v>0</v>
      </c>
      <c r="M129" s="21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16" customFormat="1" ht="20.25" customHeight="1">
      <c r="A130" s="10">
        <v>44621</v>
      </c>
      <c r="B130" s="11">
        <f>B129</f>
        <v>49900</v>
      </c>
      <c r="C130" s="11">
        <f>ROUND(B130*34%,0)</f>
        <v>16966</v>
      </c>
      <c r="D130" s="12">
        <f>SUM(B130:C130)</f>
        <v>66866</v>
      </c>
      <c r="E130" s="11">
        <f>B130</f>
        <v>49900</v>
      </c>
      <c r="F130" s="11">
        <f>ROUND(E130*31%,0)</f>
        <v>15469</v>
      </c>
      <c r="G130" s="12">
        <f>SUM(E130:F130)</f>
        <v>65369</v>
      </c>
      <c r="H130" s="11">
        <f t="shared" si="22"/>
        <v>0</v>
      </c>
      <c r="I130" s="11">
        <f t="shared" si="22"/>
        <v>1497</v>
      </c>
      <c r="J130" s="12">
        <f t="shared" si="22"/>
        <v>1497</v>
      </c>
      <c r="K130" s="23">
        <f>J130</f>
        <v>1497</v>
      </c>
      <c r="L130" s="25">
        <f>J130-SUM(K130:K130)</f>
        <v>0</v>
      </c>
      <c r="M130" s="21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16" customFormat="1" ht="23.25" customHeight="1">
      <c r="A131" s="13" t="s">
        <v>65</v>
      </c>
      <c r="B131" s="14">
        <f t="shared" ref="B131:L131" si="23">SUM(B128:B130)</f>
        <v>149700</v>
      </c>
      <c r="C131" s="14">
        <f t="shared" si="23"/>
        <v>50898</v>
      </c>
      <c r="D131" s="15">
        <f t="shared" si="23"/>
        <v>200598</v>
      </c>
      <c r="E131" s="14">
        <f t="shared" si="23"/>
        <v>149700</v>
      </c>
      <c r="F131" s="14">
        <f t="shared" si="23"/>
        <v>46407</v>
      </c>
      <c r="G131" s="15">
        <f t="shared" si="23"/>
        <v>196107</v>
      </c>
      <c r="H131" s="14">
        <f t="shared" si="23"/>
        <v>0</v>
      </c>
      <c r="I131" s="14">
        <f t="shared" si="23"/>
        <v>4491</v>
      </c>
      <c r="J131" s="15">
        <f t="shared" si="23"/>
        <v>4491</v>
      </c>
      <c r="K131" s="24">
        <f t="shared" si="23"/>
        <v>4491</v>
      </c>
      <c r="L131" s="26">
        <f t="shared" si="23"/>
        <v>0</v>
      </c>
      <c r="M131" s="22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16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18"/>
      <c r="N132" s="4"/>
      <c r="O132" s="4"/>
      <c r="P132" s="4"/>
      <c r="Q132" s="4"/>
      <c r="R132" s="4"/>
      <c r="S132" s="4"/>
      <c r="T132" s="4"/>
      <c r="U132" s="4"/>
      <c r="V132" s="4"/>
    </row>
    <row r="133" spans="1:22" s="16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18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16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18"/>
      <c r="N134" s="4"/>
      <c r="O134" s="4"/>
      <c r="P134" s="4"/>
      <c r="Q134" s="4"/>
      <c r="R134" s="4"/>
      <c r="S134" s="4"/>
      <c r="T134" s="4"/>
      <c r="U134" s="4"/>
      <c r="V134" s="4"/>
    </row>
    <row r="135" spans="1:22" s="16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18"/>
      <c r="N135" s="4"/>
      <c r="O135" s="4"/>
      <c r="P135" s="4"/>
      <c r="Q135" s="4"/>
      <c r="R135" s="4"/>
      <c r="S135" s="4"/>
      <c r="T135" s="4"/>
      <c r="U135" s="4"/>
      <c r="V135" s="4"/>
    </row>
    <row r="136" spans="1:22" s="16" customFormat="1" ht="18" customHeight="1">
      <c r="A136" s="5" t="s">
        <v>55</v>
      </c>
      <c r="B136" s="43" t="str">
        <f>MASTER!B17</f>
        <v>EMPLOYEE 13</v>
      </c>
      <c r="C136" s="34"/>
      <c r="D136" s="34"/>
      <c r="E136" s="34"/>
      <c r="F136" s="35"/>
      <c r="G136" s="44" t="s">
        <v>56</v>
      </c>
      <c r="H136" s="35"/>
      <c r="I136" s="43" t="str">
        <f>MASTER!C17</f>
        <v>SR TEACHER</v>
      </c>
      <c r="J136" s="35"/>
      <c r="K136" s="6"/>
      <c r="L136" s="6"/>
      <c r="M136" s="19"/>
      <c r="N136" s="7"/>
      <c r="O136" s="7"/>
      <c r="P136" s="7"/>
      <c r="Q136" s="7"/>
      <c r="R136" s="7"/>
      <c r="S136" s="7"/>
      <c r="T136" s="7"/>
      <c r="U136" s="7"/>
      <c r="V136" s="7"/>
    </row>
    <row r="137" spans="1:22" s="16" customFormat="1" ht="17.25">
      <c r="A137" s="45" t="s">
        <v>57</v>
      </c>
      <c r="B137" s="47" t="s">
        <v>58</v>
      </c>
      <c r="C137" s="48"/>
      <c r="D137" s="49"/>
      <c r="E137" s="50" t="s">
        <v>59</v>
      </c>
      <c r="F137" s="48"/>
      <c r="G137" s="49"/>
      <c r="H137" s="50" t="s">
        <v>60</v>
      </c>
      <c r="I137" s="48"/>
      <c r="J137" s="49"/>
      <c r="K137" s="51" t="str">
        <f>IF(MASTER!E17="NO","DEDUCTION GPF","DEDUCTION GPF 2004")</f>
        <v>DEDUCTION GPF</v>
      </c>
      <c r="L137" s="53" t="s">
        <v>61</v>
      </c>
      <c r="M137" s="20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16" customFormat="1" ht="17.25">
      <c r="A138" s="46"/>
      <c r="B138" s="8" t="s">
        <v>63</v>
      </c>
      <c r="C138" s="8" t="s">
        <v>64</v>
      </c>
      <c r="D138" s="8" t="s">
        <v>65</v>
      </c>
      <c r="E138" s="9" t="s">
        <v>63</v>
      </c>
      <c r="F138" s="9" t="s">
        <v>64</v>
      </c>
      <c r="G138" s="9" t="s">
        <v>65</v>
      </c>
      <c r="H138" s="9" t="s">
        <v>63</v>
      </c>
      <c r="I138" s="9" t="s">
        <v>64</v>
      </c>
      <c r="J138" s="9" t="s">
        <v>65</v>
      </c>
      <c r="K138" s="52"/>
      <c r="L138" s="36"/>
      <c r="M138" s="17"/>
      <c r="N138" s="4"/>
      <c r="O138" s="4"/>
      <c r="P138" s="4"/>
      <c r="Q138" s="4"/>
      <c r="R138" s="4"/>
      <c r="S138" s="4"/>
      <c r="T138" s="4"/>
      <c r="U138" s="4"/>
      <c r="V138" s="4"/>
    </row>
    <row r="139" spans="1:22" s="16" customFormat="1" ht="20.25" customHeight="1">
      <c r="A139" s="10">
        <v>44562</v>
      </c>
      <c r="B139" s="11">
        <f>MASTER!D17</f>
        <v>80200</v>
      </c>
      <c r="C139" s="11">
        <f>ROUND(B139*34%,0)</f>
        <v>27268</v>
      </c>
      <c r="D139" s="12">
        <f>SUM(B139:C139)</f>
        <v>107468</v>
      </c>
      <c r="E139" s="11">
        <f>B139</f>
        <v>80200</v>
      </c>
      <c r="F139" s="11">
        <f>ROUND(E139*31%,0)</f>
        <v>24862</v>
      </c>
      <c r="G139" s="12">
        <f>SUM(E139:F139)</f>
        <v>105062</v>
      </c>
      <c r="H139" s="11">
        <f t="shared" ref="H139:J141" si="24">B139-E139</f>
        <v>0</v>
      </c>
      <c r="I139" s="11">
        <f t="shared" si="24"/>
        <v>2406</v>
      </c>
      <c r="J139" s="12">
        <f t="shared" si="24"/>
        <v>2406</v>
      </c>
      <c r="K139" s="23">
        <f>J139</f>
        <v>2406</v>
      </c>
      <c r="L139" s="25">
        <f>J139-SUM(K139:K139)</f>
        <v>0</v>
      </c>
      <c r="M139" s="21"/>
      <c r="N139" s="4"/>
      <c r="O139" s="4"/>
      <c r="P139" s="4"/>
      <c r="Q139" s="4"/>
      <c r="R139" s="4"/>
      <c r="S139" s="4"/>
      <c r="T139" s="4"/>
      <c r="U139" s="4"/>
      <c r="V139" s="4"/>
    </row>
    <row r="140" spans="1:22" s="16" customFormat="1" ht="20.25" customHeight="1">
      <c r="A140" s="10">
        <v>44593</v>
      </c>
      <c r="B140" s="11">
        <f>B139</f>
        <v>80200</v>
      </c>
      <c r="C140" s="11">
        <f>ROUND(B140*34%,0)</f>
        <v>27268</v>
      </c>
      <c r="D140" s="12">
        <f>SUM(B140:C140)</f>
        <v>107468</v>
      </c>
      <c r="E140" s="11">
        <f>B140</f>
        <v>80200</v>
      </c>
      <c r="F140" s="11">
        <f>ROUND(E140*31%,0)</f>
        <v>24862</v>
      </c>
      <c r="G140" s="12">
        <f>SUM(E140:F140)</f>
        <v>105062</v>
      </c>
      <c r="H140" s="11">
        <f t="shared" si="24"/>
        <v>0</v>
      </c>
      <c r="I140" s="11">
        <f t="shared" si="24"/>
        <v>2406</v>
      </c>
      <c r="J140" s="12">
        <f t="shared" si="24"/>
        <v>2406</v>
      </c>
      <c r="K140" s="23">
        <f>J140</f>
        <v>2406</v>
      </c>
      <c r="L140" s="25">
        <f>J140-SUM(K140:K140)</f>
        <v>0</v>
      </c>
      <c r="M140" s="21"/>
      <c r="N140" s="4"/>
      <c r="O140" s="4"/>
      <c r="P140" s="4"/>
      <c r="Q140" s="4"/>
      <c r="R140" s="4"/>
      <c r="S140" s="4"/>
      <c r="T140" s="4"/>
      <c r="U140" s="4"/>
      <c r="V140" s="4"/>
    </row>
    <row r="141" spans="1:22" s="16" customFormat="1" ht="20.25" customHeight="1">
      <c r="A141" s="10">
        <v>44621</v>
      </c>
      <c r="B141" s="11">
        <f>B140</f>
        <v>80200</v>
      </c>
      <c r="C141" s="11">
        <f>ROUND(B141*34%,0)</f>
        <v>27268</v>
      </c>
      <c r="D141" s="12">
        <f>SUM(B141:C141)</f>
        <v>107468</v>
      </c>
      <c r="E141" s="11">
        <f>B141</f>
        <v>80200</v>
      </c>
      <c r="F141" s="11">
        <f>ROUND(E141*31%,0)</f>
        <v>24862</v>
      </c>
      <c r="G141" s="12">
        <f>SUM(E141:F141)</f>
        <v>105062</v>
      </c>
      <c r="H141" s="11">
        <f t="shared" si="24"/>
        <v>0</v>
      </c>
      <c r="I141" s="11">
        <f t="shared" si="24"/>
        <v>2406</v>
      </c>
      <c r="J141" s="12">
        <f t="shared" si="24"/>
        <v>2406</v>
      </c>
      <c r="K141" s="23">
        <f>J141</f>
        <v>2406</v>
      </c>
      <c r="L141" s="25">
        <f>J141-SUM(K141:K141)</f>
        <v>0</v>
      </c>
      <c r="M141" s="21"/>
      <c r="N141" s="4"/>
      <c r="O141" s="4"/>
      <c r="P141" s="4"/>
      <c r="Q141" s="4"/>
      <c r="R141" s="4"/>
      <c r="S141" s="4"/>
      <c r="T141" s="4"/>
      <c r="U141" s="4"/>
      <c r="V141" s="4"/>
    </row>
    <row r="142" spans="1:22" s="16" customFormat="1" ht="23.25" customHeight="1">
      <c r="A142" s="13" t="s">
        <v>65</v>
      </c>
      <c r="B142" s="14">
        <f t="shared" ref="B142:L142" si="25">SUM(B139:B141)</f>
        <v>240600</v>
      </c>
      <c r="C142" s="14">
        <f t="shared" si="25"/>
        <v>81804</v>
      </c>
      <c r="D142" s="15">
        <f t="shared" si="25"/>
        <v>322404</v>
      </c>
      <c r="E142" s="14">
        <f t="shared" si="25"/>
        <v>240600</v>
      </c>
      <c r="F142" s="14">
        <f t="shared" si="25"/>
        <v>74586</v>
      </c>
      <c r="G142" s="15">
        <f t="shared" si="25"/>
        <v>315186</v>
      </c>
      <c r="H142" s="14">
        <f t="shared" si="25"/>
        <v>0</v>
      </c>
      <c r="I142" s="14">
        <f t="shared" si="25"/>
        <v>7218</v>
      </c>
      <c r="J142" s="15">
        <f t="shared" si="25"/>
        <v>7218</v>
      </c>
      <c r="K142" s="24">
        <f t="shared" si="25"/>
        <v>7218</v>
      </c>
      <c r="L142" s="26">
        <f t="shared" si="25"/>
        <v>0</v>
      </c>
      <c r="M142" s="22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16" customForma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8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16" customForma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18"/>
      <c r="N144" s="4"/>
      <c r="O144" s="4"/>
      <c r="P144" s="4"/>
      <c r="Q144" s="4"/>
      <c r="R144" s="4"/>
      <c r="S144" s="4"/>
      <c r="T144" s="4"/>
      <c r="U144" s="4"/>
      <c r="V144" s="4"/>
    </row>
    <row r="145" spans="1:22" s="16" customForma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18"/>
      <c r="N145" s="4"/>
      <c r="O145" s="4"/>
      <c r="P145" s="4"/>
      <c r="Q145" s="4"/>
      <c r="R145" s="4"/>
      <c r="S145" s="4"/>
      <c r="T145" s="4"/>
      <c r="U145" s="4"/>
      <c r="V145" s="4"/>
    </row>
    <row r="146" spans="1:22" s="16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18"/>
      <c r="N146" s="4"/>
      <c r="O146" s="4"/>
      <c r="P146" s="4"/>
      <c r="Q146" s="4"/>
      <c r="R146" s="4"/>
      <c r="S146" s="4"/>
      <c r="T146" s="4"/>
      <c r="U146" s="4"/>
      <c r="V146" s="4"/>
    </row>
    <row r="147" spans="1:22" s="16" customFormat="1" ht="18" customHeight="1">
      <c r="A147" s="5" t="s">
        <v>55</v>
      </c>
      <c r="B147" s="43" t="str">
        <f>MASTER!B18</f>
        <v>EMPLOYEE 14</v>
      </c>
      <c r="C147" s="34"/>
      <c r="D147" s="34"/>
      <c r="E147" s="34"/>
      <c r="F147" s="35"/>
      <c r="G147" s="44" t="s">
        <v>56</v>
      </c>
      <c r="H147" s="35"/>
      <c r="I147" s="43" t="str">
        <f>MASTER!C18</f>
        <v>LECTURER</v>
      </c>
      <c r="J147" s="35"/>
      <c r="K147" s="6"/>
      <c r="L147" s="6"/>
      <c r="M147" s="19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16" customFormat="1" ht="17.25">
      <c r="A148" s="45" t="s">
        <v>57</v>
      </c>
      <c r="B148" s="47" t="s">
        <v>58</v>
      </c>
      <c r="C148" s="48"/>
      <c r="D148" s="49"/>
      <c r="E148" s="50" t="s">
        <v>59</v>
      </c>
      <c r="F148" s="48"/>
      <c r="G148" s="49"/>
      <c r="H148" s="50" t="s">
        <v>60</v>
      </c>
      <c r="I148" s="48"/>
      <c r="J148" s="49"/>
      <c r="K148" s="51" t="str">
        <f>IF(MASTER!E18="NO","DEDUCTION GPF","DEDUCTION GPF 2004")</f>
        <v>DEDUCTION GPF 2004</v>
      </c>
      <c r="L148" s="53" t="s">
        <v>61</v>
      </c>
      <c r="M148" s="20"/>
      <c r="N148" s="4"/>
      <c r="O148" s="4"/>
      <c r="P148" s="4"/>
      <c r="Q148" s="4"/>
      <c r="R148" s="4"/>
      <c r="S148" s="4"/>
      <c r="T148" s="4"/>
      <c r="U148" s="4"/>
      <c r="V148" s="4"/>
    </row>
    <row r="149" spans="1:22" s="16" customFormat="1" ht="17.25">
      <c r="A149" s="46"/>
      <c r="B149" s="8" t="s">
        <v>63</v>
      </c>
      <c r="C149" s="8" t="s">
        <v>64</v>
      </c>
      <c r="D149" s="8" t="s">
        <v>65</v>
      </c>
      <c r="E149" s="9" t="s">
        <v>63</v>
      </c>
      <c r="F149" s="9" t="s">
        <v>64</v>
      </c>
      <c r="G149" s="9" t="s">
        <v>65</v>
      </c>
      <c r="H149" s="9" t="s">
        <v>63</v>
      </c>
      <c r="I149" s="9" t="s">
        <v>64</v>
      </c>
      <c r="J149" s="9" t="s">
        <v>65</v>
      </c>
      <c r="K149" s="52"/>
      <c r="L149" s="36"/>
      <c r="M149" s="17"/>
      <c r="N149" s="4"/>
      <c r="O149" s="4"/>
      <c r="P149" s="4"/>
      <c r="Q149" s="4"/>
      <c r="R149" s="4"/>
      <c r="S149" s="4"/>
      <c r="T149" s="4"/>
      <c r="U149" s="4"/>
      <c r="V149" s="4"/>
    </row>
    <row r="150" spans="1:22" s="16" customFormat="1" ht="20.25" customHeight="1">
      <c r="A150" s="10">
        <v>44562</v>
      </c>
      <c r="B150" s="11">
        <f>MASTER!D18</f>
        <v>48400</v>
      </c>
      <c r="C150" s="11">
        <f>ROUND(B150*34%,0)</f>
        <v>16456</v>
      </c>
      <c r="D150" s="12">
        <f>SUM(B150:C150)</f>
        <v>64856</v>
      </c>
      <c r="E150" s="11">
        <f>B150</f>
        <v>48400</v>
      </c>
      <c r="F150" s="11">
        <f>ROUND(E150*31%,0)</f>
        <v>15004</v>
      </c>
      <c r="G150" s="12">
        <f>SUM(E150:F150)</f>
        <v>63404</v>
      </c>
      <c r="H150" s="11">
        <f t="shared" ref="H150:J152" si="26">B150-E150</f>
        <v>0</v>
      </c>
      <c r="I150" s="11">
        <f t="shared" si="26"/>
        <v>1452</v>
      </c>
      <c r="J150" s="12">
        <f t="shared" si="26"/>
        <v>1452</v>
      </c>
      <c r="K150" s="23">
        <f>J150</f>
        <v>1452</v>
      </c>
      <c r="L150" s="25">
        <f>J150-SUM(K150:K150)</f>
        <v>0</v>
      </c>
      <c r="M150" s="21"/>
      <c r="N150" s="4"/>
      <c r="O150" s="4"/>
      <c r="P150" s="4"/>
      <c r="Q150" s="4"/>
      <c r="R150" s="4"/>
      <c r="S150" s="4"/>
      <c r="T150" s="4"/>
      <c r="U150" s="4"/>
      <c r="V150" s="4"/>
    </row>
    <row r="151" spans="1:22" s="16" customFormat="1" ht="20.25" customHeight="1">
      <c r="A151" s="10">
        <v>44593</v>
      </c>
      <c r="B151" s="11">
        <f>B150</f>
        <v>48400</v>
      </c>
      <c r="C151" s="11">
        <f>ROUND(B151*34%,0)</f>
        <v>16456</v>
      </c>
      <c r="D151" s="12">
        <f>SUM(B151:C151)</f>
        <v>64856</v>
      </c>
      <c r="E151" s="11">
        <f>B151</f>
        <v>48400</v>
      </c>
      <c r="F151" s="11">
        <f>ROUND(E151*31%,0)</f>
        <v>15004</v>
      </c>
      <c r="G151" s="12">
        <f>SUM(E151:F151)</f>
        <v>63404</v>
      </c>
      <c r="H151" s="11">
        <f t="shared" si="26"/>
        <v>0</v>
      </c>
      <c r="I151" s="11">
        <f t="shared" si="26"/>
        <v>1452</v>
      </c>
      <c r="J151" s="12">
        <f t="shared" si="26"/>
        <v>1452</v>
      </c>
      <c r="K151" s="23">
        <f>J151</f>
        <v>1452</v>
      </c>
      <c r="L151" s="25">
        <f>J151-SUM(K151:K151)</f>
        <v>0</v>
      </c>
      <c r="M151" s="21"/>
      <c r="N151" s="4"/>
      <c r="O151" s="4"/>
      <c r="P151" s="4"/>
      <c r="Q151" s="4"/>
      <c r="R151" s="4"/>
      <c r="S151" s="4"/>
      <c r="T151" s="4"/>
      <c r="U151" s="4"/>
      <c r="V151" s="4"/>
    </row>
    <row r="152" spans="1:22" s="16" customFormat="1" ht="20.25" customHeight="1">
      <c r="A152" s="10">
        <v>44621</v>
      </c>
      <c r="B152" s="11">
        <f>B151</f>
        <v>48400</v>
      </c>
      <c r="C152" s="11">
        <f>ROUND(B152*34%,0)</f>
        <v>16456</v>
      </c>
      <c r="D152" s="12">
        <f>SUM(B152:C152)</f>
        <v>64856</v>
      </c>
      <c r="E152" s="11">
        <f>B152</f>
        <v>48400</v>
      </c>
      <c r="F152" s="11">
        <f>ROUND(E152*31%,0)</f>
        <v>15004</v>
      </c>
      <c r="G152" s="12">
        <f>SUM(E152:F152)</f>
        <v>63404</v>
      </c>
      <c r="H152" s="11">
        <f t="shared" si="26"/>
        <v>0</v>
      </c>
      <c r="I152" s="11">
        <f t="shared" si="26"/>
        <v>1452</v>
      </c>
      <c r="J152" s="12">
        <f t="shared" si="26"/>
        <v>1452</v>
      </c>
      <c r="K152" s="23">
        <f>J152</f>
        <v>1452</v>
      </c>
      <c r="L152" s="25">
        <f>J152-SUM(K152:K152)</f>
        <v>0</v>
      </c>
      <c r="M152" s="21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16" customFormat="1" ht="23.25" customHeight="1">
      <c r="A153" s="13" t="s">
        <v>65</v>
      </c>
      <c r="B153" s="14">
        <f t="shared" ref="B153:L153" si="27">SUM(B150:B152)</f>
        <v>145200</v>
      </c>
      <c r="C153" s="14">
        <f t="shared" si="27"/>
        <v>49368</v>
      </c>
      <c r="D153" s="15">
        <f t="shared" si="27"/>
        <v>194568</v>
      </c>
      <c r="E153" s="14">
        <f t="shared" si="27"/>
        <v>145200</v>
      </c>
      <c r="F153" s="14">
        <f t="shared" si="27"/>
        <v>45012</v>
      </c>
      <c r="G153" s="15">
        <f t="shared" si="27"/>
        <v>190212</v>
      </c>
      <c r="H153" s="14">
        <f t="shared" si="27"/>
        <v>0</v>
      </c>
      <c r="I153" s="14">
        <f t="shared" si="27"/>
        <v>4356</v>
      </c>
      <c r="J153" s="15">
        <f t="shared" si="27"/>
        <v>4356</v>
      </c>
      <c r="K153" s="24">
        <f t="shared" si="27"/>
        <v>4356</v>
      </c>
      <c r="L153" s="26">
        <f t="shared" si="27"/>
        <v>0</v>
      </c>
      <c r="M153" s="22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16" customForma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18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16" customForma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18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16" customForma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18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16" customForma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18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16" customFormat="1" ht="18" customHeight="1">
      <c r="A158" s="5" t="s">
        <v>55</v>
      </c>
      <c r="B158" s="43" t="str">
        <f>MASTER!B19</f>
        <v>EMPLOYEE 15</v>
      </c>
      <c r="C158" s="34"/>
      <c r="D158" s="34"/>
      <c r="E158" s="34"/>
      <c r="F158" s="35"/>
      <c r="G158" s="44" t="s">
        <v>56</v>
      </c>
      <c r="H158" s="35"/>
      <c r="I158" s="43" t="str">
        <f>MASTER!C19</f>
        <v>SR TEACHER</v>
      </c>
      <c r="J158" s="35"/>
      <c r="K158" s="6"/>
      <c r="L158" s="6"/>
      <c r="M158" s="19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16" customFormat="1" ht="17.25">
      <c r="A159" s="45" t="s">
        <v>57</v>
      </c>
      <c r="B159" s="47" t="s">
        <v>58</v>
      </c>
      <c r="C159" s="48"/>
      <c r="D159" s="49"/>
      <c r="E159" s="50" t="s">
        <v>59</v>
      </c>
      <c r="F159" s="48"/>
      <c r="G159" s="49"/>
      <c r="H159" s="50" t="s">
        <v>60</v>
      </c>
      <c r="I159" s="48"/>
      <c r="J159" s="49"/>
      <c r="K159" s="51" t="str">
        <f>IF(MASTER!E19="NO","DEDUCTION GPF","DEDUCTION GPF 2004")</f>
        <v>DEDUCTION GPF 2004</v>
      </c>
      <c r="L159" s="53" t="s">
        <v>61</v>
      </c>
      <c r="M159" s="20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16" customFormat="1" ht="17.25">
      <c r="A160" s="46"/>
      <c r="B160" s="8" t="s">
        <v>63</v>
      </c>
      <c r="C160" s="8" t="s">
        <v>64</v>
      </c>
      <c r="D160" s="8" t="s">
        <v>65</v>
      </c>
      <c r="E160" s="9" t="s">
        <v>63</v>
      </c>
      <c r="F160" s="9" t="s">
        <v>64</v>
      </c>
      <c r="G160" s="9" t="s">
        <v>65</v>
      </c>
      <c r="H160" s="9" t="s">
        <v>63</v>
      </c>
      <c r="I160" s="9" t="s">
        <v>64</v>
      </c>
      <c r="J160" s="9" t="s">
        <v>65</v>
      </c>
      <c r="K160" s="52"/>
      <c r="L160" s="36"/>
      <c r="M160" s="17"/>
      <c r="N160" s="4"/>
      <c r="O160" s="4"/>
      <c r="P160" s="4"/>
      <c r="Q160" s="4"/>
      <c r="R160" s="4"/>
      <c r="S160" s="4"/>
      <c r="T160" s="4"/>
      <c r="U160" s="4"/>
      <c r="V160" s="4"/>
    </row>
    <row r="161" spans="1:22" s="16" customFormat="1" ht="20.25" customHeight="1">
      <c r="A161" s="10">
        <v>44562</v>
      </c>
      <c r="B161" s="11">
        <f>MASTER!D19</f>
        <v>43800</v>
      </c>
      <c r="C161" s="11">
        <f>ROUND(B161*34%,0)</f>
        <v>14892</v>
      </c>
      <c r="D161" s="12">
        <f>SUM(B161:C161)</f>
        <v>58692</v>
      </c>
      <c r="E161" s="11">
        <f>B161</f>
        <v>43800</v>
      </c>
      <c r="F161" s="11">
        <f>ROUND(E161*31%,0)</f>
        <v>13578</v>
      </c>
      <c r="G161" s="12">
        <f>SUM(E161:F161)</f>
        <v>57378</v>
      </c>
      <c r="H161" s="11">
        <f t="shared" ref="H161:J163" si="28">B161-E161</f>
        <v>0</v>
      </c>
      <c r="I161" s="11">
        <f t="shared" si="28"/>
        <v>1314</v>
      </c>
      <c r="J161" s="12">
        <f t="shared" si="28"/>
        <v>1314</v>
      </c>
      <c r="K161" s="23">
        <f>J161</f>
        <v>1314</v>
      </c>
      <c r="L161" s="25">
        <f>J161-SUM(K161:K161)</f>
        <v>0</v>
      </c>
      <c r="M161" s="21"/>
      <c r="N161" s="4"/>
      <c r="O161" s="4"/>
      <c r="P161" s="4"/>
      <c r="Q161" s="4"/>
      <c r="R161" s="4"/>
      <c r="S161" s="4"/>
      <c r="T161" s="4"/>
      <c r="U161" s="4"/>
      <c r="V161" s="4"/>
    </row>
    <row r="162" spans="1:22" s="16" customFormat="1" ht="20.25" customHeight="1">
      <c r="A162" s="10">
        <v>44593</v>
      </c>
      <c r="B162" s="11">
        <f>B161</f>
        <v>43800</v>
      </c>
      <c r="C162" s="11">
        <f>ROUND(B162*34%,0)</f>
        <v>14892</v>
      </c>
      <c r="D162" s="12">
        <f>SUM(B162:C162)</f>
        <v>58692</v>
      </c>
      <c r="E162" s="11">
        <f>B162</f>
        <v>43800</v>
      </c>
      <c r="F162" s="11">
        <f>ROUND(E162*31%,0)</f>
        <v>13578</v>
      </c>
      <c r="G162" s="12">
        <f>SUM(E162:F162)</f>
        <v>57378</v>
      </c>
      <c r="H162" s="11">
        <f t="shared" si="28"/>
        <v>0</v>
      </c>
      <c r="I162" s="11">
        <f t="shared" si="28"/>
        <v>1314</v>
      </c>
      <c r="J162" s="12">
        <f t="shared" si="28"/>
        <v>1314</v>
      </c>
      <c r="K162" s="23">
        <f>J162</f>
        <v>1314</v>
      </c>
      <c r="L162" s="25">
        <f>J162-SUM(K162:K162)</f>
        <v>0</v>
      </c>
      <c r="M162" s="21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16" customFormat="1" ht="20.25" customHeight="1">
      <c r="A163" s="10">
        <v>44621</v>
      </c>
      <c r="B163" s="11">
        <f>B162</f>
        <v>43800</v>
      </c>
      <c r="C163" s="11">
        <f>ROUND(B163*34%,0)</f>
        <v>14892</v>
      </c>
      <c r="D163" s="12">
        <f>SUM(B163:C163)</f>
        <v>58692</v>
      </c>
      <c r="E163" s="11">
        <f>B163</f>
        <v>43800</v>
      </c>
      <c r="F163" s="11">
        <f>ROUND(E163*31%,0)</f>
        <v>13578</v>
      </c>
      <c r="G163" s="12">
        <f>SUM(E163:F163)</f>
        <v>57378</v>
      </c>
      <c r="H163" s="11">
        <f t="shared" si="28"/>
        <v>0</v>
      </c>
      <c r="I163" s="11">
        <f t="shared" si="28"/>
        <v>1314</v>
      </c>
      <c r="J163" s="12">
        <f t="shared" si="28"/>
        <v>1314</v>
      </c>
      <c r="K163" s="23">
        <f>J163</f>
        <v>1314</v>
      </c>
      <c r="L163" s="25">
        <f>J163-SUM(K163:K163)</f>
        <v>0</v>
      </c>
      <c r="M163" s="21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16" customFormat="1" ht="23.25" customHeight="1">
      <c r="A164" s="13" t="s">
        <v>65</v>
      </c>
      <c r="B164" s="14">
        <f t="shared" ref="B164:L164" si="29">SUM(B161:B163)</f>
        <v>131400</v>
      </c>
      <c r="C164" s="14">
        <f t="shared" si="29"/>
        <v>44676</v>
      </c>
      <c r="D164" s="15">
        <f t="shared" si="29"/>
        <v>176076</v>
      </c>
      <c r="E164" s="14">
        <f t="shared" si="29"/>
        <v>131400</v>
      </c>
      <c r="F164" s="14">
        <f t="shared" si="29"/>
        <v>40734</v>
      </c>
      <c r="G164" s="15">
        <f t="shared" si="29"/>
        <v>172134</v>
      </c>
      <c r="H164" s="14">
        <f t="shared" si="29"/>
        <v>0</v>
      </c>
      <c r="I164" s="14">
        <f t="shared" si="29"/>
        <v>3942</v>
      </c>
      <c r="J164" s="15">
        <f t="shared" si="29"/>
        <v>3942</v>
      </c>
      <c r="K164" s="24">
        <f t="shared" si="29"/>
        <v>3942</v>
      </c>
      <c r="L164" s="26">
        <f t="shared" si="29"/>
        <v>0</v>
      </c>
      <c r="M164" s="22"/>
      <c r="N164" s="4"/>
      <c r="O164" s="4"/>
      <c r="P164" s="4"/>
      <c r="Q164" s="4"/>
      <c r="R164" s="4"/>
      <c r="S164" s="4"/>
      <c r="T164" s="4"/>
      <c r="U164" s="4"/>
      <c r="V164" s="4"/>
    </row>
    <row r="165" spans="1:22" s="16" customForma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18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16" customForma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18"/>
      <c r="N166" s="4"/>
      <c r="O166" s="4"/>
      <c r="P166" s="4"/>
      <c r="Q166" s="4"/>
      <c r="R166" s="4"/>
      <c r="S166" s="4"/>
      <c r="T166" s="4"/>
      <c r="U166" s="4"/>
      <c r="V166" s="4"/>
    </row>
    <row r="167" spans="1:22" s="16" customForma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18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16" customForma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18"/>
      <c r="N168" s="4"/>
      <c r="O168" s="4"/>
      <c r="P168" s="4"/>
      <c r="Q168" s="4"/>
      <c r="R168" s="4"/>
      <c r="S168" s="4"/>
      <c r="T168" s="4"/>
      <c r="U168" s="4"/>
      <c r="V168" s="4"/>
    </row>
    <row r="169" spans="1:22" s="16" customFormat="1" ht="18" customHeight="1">
      <c r="A169" s="5" t="s">
        <v>55</v>
      </c>
      <c r="B169" s="43" t="str">
        <f>MASTER!B20</f>
        <v>EMPLOYEE 16</v>
      </c>
      <c r="C169" s="34"/>
      <c r="D169" s="34"/>
      <c r="E169" s="34"/>
      <c r="F169" s="35"/>
      <c r="G169" s="44" t="s">
        <v>56</v>
      </c>
      <c r="H169" s="35"/>
      <c r="I169" s="43" t="str">
        <f>MASTER!C20</f>
        <v>SR TEACHER</v>
      </c>
      <c r="J169" s="35"/>
      <c r="K169" s="6"/>
      <c r="L169" s="6"/>
      <c r="M169" s="19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16" customFormat="1" ht="17.25">
      <c r="A170" s="45" t="s">
        <v>57</v>
      </c>
      <c r="B170" s="47" t="s">
        <v>58</v>
      </c>
      <c r="C170" s="48"/>
      <c r="D170" s="49"/>
      <c r="E170" s="50" t="s">
        <v>59</v>
      </c>
      <c r="F170" s="48"/>
      <c r="G170" s="49"/>
      <c r="H170" s="50" t="s">
        <v>60</v>
      </c>
      <c r="I170" s="48"/>
      <c r="J170" s="49"/>
      <c r="K170" s="51" t="str">
        <f>IF(MASTER!E20="NO","DEDUCTION GPF","DEDUCTION GPF 2004")</f>
        <v>DEDUCTION GPF 2004</v>
      </c>
      <c r="L170" s="53" t="s">
        <v>61</v>
      </c>
      <c r="M170" s="20"/>
      <c r="N170" s="4"/>
      <c r="O170" s="4"/>
      <c r="P170" s="4"/>
      <c r="Q170" s="4"/>
      <c r="R170" s="4"/>
      <c r="S170" s="4"/>
      <c r="T170" s="4"/>
      <c r="U170" s="4"/>
      <c r="V170" s="4"/>
    </row>
    <row r="171" spans="1:22" s="16" customFormat="1" ht="17.25">
      <c r="A171" s="46"/>
      <c r="B171" s="8" t="s">
        <v>63</v>
      </c>
      <c r="C171" s="8" t="s">
        <v>64</v>
      </c>
      <c r="D171" s="8" t="s">
        <v>65</v>
      </c>
      <c r="E171" s="9" t="s">
        <v>63</v>
      </c>
      <c r="F171" s="9" t="s">
        <v>64</v>
      </c>
      <c r="G171" s="9" t="s">
        <v>65</v>
      </c>
      <c r="H171" s="9" t="s">
        <v>63</v>
      </c>
      <c r="I171" s="9" t="s">
        <v>64</v>
      </c>
      <c r="J171" s="9" t="s">
        <v>65</v>
      </c>
      <c r="K171" s="52"/>
      <c r="L171" s="36"/>
      <c r="M171" s="17"/>
      <c r="N171" s="4"/>
      <c r="O171" s="4"/>
      <c r="P171" s="4"/>
      <c r="Q171" s="4"/>
      <c r="R171" s="4"/>
      <c r="S171" s="4"/>
      <c r="T171" s="4"/>
      <c r="U171" s="4"/>
      <c r="V171" s="4"/>
    </row>
    <row r="172" spans="1:22" s="16" customFormat="1" ht="20.25" customHeight="1">
      <c r="A172" s="10">
        <v>44562</v>
      </c>
      <c r="B172" s="11">
        <f>MASTER!D20</f>
        <v>53900</v>
      </c>
      <c r="C172" s="11">
        <f>ROUND(B172*34%,0)</f>
        <v>18326</v>
      </c>
      <c r="D172" s="12">
        <f>SUM(B172:C172)</f>
        <v>72226</v>
      </c>
      <c r="E172" s="11">
        <f>B172</f>
        <v>53900</v>
      </c>
      <c r="F172" s="11">
        <f>ROUND(E172*31%,0)</f>
        <v>16709</v>
      </c>
      <c r="G172" s="12">
        <f>SUM(E172:F172)</f>
        <v>70609</v>
      </c>
      <c r="H172" s="11">
        <f t="shared" ref="H172:J174" si="30">B172-E172</f>
        <v>0</v>
      </c>
      <c r="I172" s="11">
        <f t="shared" si="30"/>
        <v>1617</v>
      </c>
      <c r="J172" s="12">
        <f t="shared" si="30"/>
        <v>1617</v>
      </c>
      <c r="K172" s="23">
        <f>J172</f>
        <v>1617</v>
      </c>
      <c r="L172" s="25">
        <f>J172-SUM(K172:K172)</f>
        <v>0</v>
      </c>
      <c r="M172" s="21"/>
      <c r="N172" s="4"/>
      <c r="O172" s="4"/>
      <c r="P172" s="4"/>
      <c r="Q172" s="4"/>
      <c r="R172" s="4"/>
      <c r="S172" s="4"/>
      <c r="T172" s="4"/>
      <c r="U172" s="4"/>
      <c r="V172" s="4"/>
    </row>
    <row r="173" spans="1:22" s="16" customFormat="1" ht="20.25" customHeight="1">
      <c r="A173" s="10">
        <v>44593</v>
      </c>
      <c r="B173" s="11">
        <f>B172</f>
        <v>53900</v>
      </c>
      <c r="C173" s="11">
        <f>ROUND(B173*34%,0)</f>
        <v>18326</v>
      </c>
      <c r="D173" s="12">
        <f>SUM(B173:C173)</f>
        <v>72226</v>
      </c>
      <c r="E173" s="11">
        <f>B173</f>
        <v>53900</v>
      </c>
      <c r="F173" s="11">
        <f>ROUND(E173*31%,0)</f>
        <v>16709</v>
      </c>
      <c r="G173" s="12">
        <f>SUM(E173:F173)</f>
        <v>70609</v>
      </c>
      <c r="H173" s="11">
        <f t="shared" si="30"/>
        <v>0</v>
      </c>
      <c r="I173" s="11">
        <f t="shared" si="30"/>
        <v>1617</v>
      </c>
      <c r="J173" s="12">
        <f t="shared" si="30"/>
        <v>1617</v>
      </c>
      <c r="K173" s="23">
        <f>J173</f>
        <v>1617</v>
      </c>
      <c r="L173" s="25">
        <f>J173-SUM(K173:K173)</f>
        <v>0</v>
      </c>
      <c r="M173" s="21"/>
      <c r="N173" s="4"/>
      <c r="O173" s="4"/>
      <c r="P173" s="4"/>
      <c r="Q173" s="4"/>
      <c r="R173" s="4"/>
      <c r="S173" s="4"/>
      <c r="T173" s="4"/>
      <c r="U173" s="4"/>
      <c r="V173" s="4"/>
    </row>
    <row r="174" spans="1:22" s="16" customFormat="1" ht="20.25" customHeight="1">
      <c r="A174" s="10">
        <v>44621</v>
      </c>
      <c r="B174" s="11">
        <f>B173</f>
        <v>53900</v>
      </c>
      <c r="C174" s="11">
        <f>ROUND(B174*34%,0)</f>
        <v>18326</v>
      </c>
      <c r="D174" s="12">
        <f>SUM(B174:C174)</f>
        <v>72226</v>
      </c>
      <c r="E174" s="11">
        <f>B174</f>
        <v>53900</v>
      </c>
      <c r="F174" s="11">
        <f>ROUND(E174*31%,0)</f>
        <v>16709</v>
      </c>
      <c r="G174" s="12">
        <f>SUM(E174:F174)</f>
        <v>70609</v>
      </c>
      <c r="H174" s="11">
        <f t="shared" si="30"/>
        <v>0</v>
      </c>
      <c r="I174" s="11">
        <f t="shared" si="30"/>
        <v>1617</v>
      </c>
      <c r="J174" s="12">
        <f t="shared" si="30"/>
        <v>1617</v>
      </c>
      <c r="K174" s="23">
        <f>J174</f>
        <v>1617</v>
      </c>
      <c r="L174" s="25">
        <f>J174-SUM(K174:K174)</f>
        <v>0</v>
      </c>
      <c r="M174" s="21"/>
      <c r="N174" s="4"/>
      <c r="O174" s="4"/>
      <c r="P174" s="4"/>
      <c r="Q174" s="4"/>
      <c r="R174" s="4"/>
      <c r="S174" s="4"/>
      <c r="T174" s="4"/>
      <c r="U174" s="4"/>
      <c r="V174" s="4"/>
    </row>
    <row r="175" spans="1:22" s="16" customFormat="1" ht="23.25" customHeight="1">
      <c r="A175" s="13" t="s">
        <v>65</v>
      </c>
      <c r="B175" s="14">
        <f t="shared" ref="B175:L175" si="31">SUM(B172:B174)</f>
        <v>161700</v>
      </c>
      <c r="C175" s="14">
        <f t="shared" si="31"/>
        <v>54978</v>
      </c>
      <c r="D175" s="15">
        <f t="shared" si="31"/>
        <v>216678</v>
      </c>
      <c r="E175" s="14">
        <f t="shared" si="31"/>
        <v>161700</v>
      </c>
      <c r="F175" s="14">
        <f t="shared" si="31"/>
        <v>50127</v>
      </c>
      <c r="G175" s="15">
        <f t="shared" si="31"/>
        <v>211827</v>
      </c>
      <c r="H175" s="14">
        <f t="shared" si="31"/>
        <v>0</v>
      </c>
      <c r="I175" s="14">
        <f t="shared" si="31"/>
        <v>4851</v>
      </c>
      <c r="J175" s="15">
        <f t="shared" si="31"/>
        <v>4851</v>
      </c>
      <c r="K175" s="24">
        <f t="shared" si="31"/>
        <v>4851</v>
      </c>
      <c r="L175" s="26">
        <f t="shared" si="31"/>
        <v>0</v>
      </c>
      <c r="M175" s="22"/>
      <c r="N175" s="4"/>
      <c r="O175" s="4"/>
      <c r="P175" s="4"/>
      <c r="Q175" s="4"/>
      <c r="R175" s="4"/>
      <c r="S175" s="4"/>
      <c r="T175" s="4"/>
      <c r="U175" s="4"/>
      <c r="V175" s="4"/>
    </row>
    <row r="176" spans="1:22" s="16" customForma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8"/>
      <c r="N176" s="4"/>
      <c r="O176" s="4"/>
      <c r="P176" s="4"/>
      <c r="Q176" s="4"/>
      <c r="R176" s="4"/>
      <c r="S176" s="4"/>
      <c r="T176" s="4"/>
      <c r="U176" s="4"/>
      <c r="V176" s="4"/>
    </row>
    <row r="177" spans="1:22" s="16" customForma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8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16" customForma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8"/>
      <c r="N178" s="4"/>
      <c r="O178" s="4"/>
      <c r="P178" s="4"/>
      <c r="Q178" s="4"/>
      <c r="R178" s="4"/>
      <c r="S178" s="4"/>
      <c r="T178" s="4"/>
      <c r="U178" s="4"/>
      <c r="V178" s="4"/>
    </row>
    <row r="179" spans="1:22" s="16" customForma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8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16" customFormat="1" ht="18" customHeight="1">
      <c r="A180" s="5" t="s">
        <v>55</v>
      </c>
      <c r="B180" s="43" t="str">
        <f>MASTER!B21</f>
        <v>EMPLOYEE 17</v>
      </c>
      <c r="C180" s="34"/>
      <c r="D180" s="34"/>
      <c r="E180" s="34"/>
      <c r="F180" s="35"/>
      <c r="G180" s="44" t="s">
        <v>56</v>
      </c>
      <c r="H180" s="35"/>
      <c r="I180" s="43" t="str">
        <f>MASTER!C21</f>
        <v>AAO</v>
      </c>
      <c r="J180" s="35"/>
      <c r="K180" s="6"/>
      <c r="L180" s="6"/>
      <c r="M180" s="19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16" customFormat="1" ht="17.25">
      <c r="A181" s="45" t="s">
        <v>57</v>
      </c>
      <c r="B181" s="47" t="s">
        <v>58</v>
      </c>
      <c r="C181" s="48"/>
      <c r="D181" s="49"/>
      <c r="E181" s="50" t="s">
        <v>59</v>
      </c>
      <c r="F181" s="48"/>
      <c r="G181" s="49"/>
      <c r="H181" s="50" t="s">
        <v>60</v>
      </c>
      <c r="I181" s="48"/>
      <c r="J181" s="49"/>
      <c r="K181" s="51" t="str">
        <f>IF(MASTER!E21="NO","DEDUCTION GPF","DEDUCTION GPF 2004")</f>
        <v>DEDUCTION GPF</v>
      </c>
      <c r="L181" s="53" t="s">
        <v>61</v>
      </c>
      <c r="M181" s="20"/>
      <c r="N181" s="4"/>
      <c r="O181" s="4"/>
      <c r="P181" s="4"/>
      <c r="Q181" s="4"/>
      <c r="R181" s="4"/>
      <c r="S181" s="4"/>
      <c r="T181" s="4"/>
      <c r="U181" s="4"/>
      <c r="V181" s="4"/>
    </row>
    <row r="182" spans="1:22" s="16" customFormat="1" ht="17.25">
      <c r="A182" s="46"/>
      <c r="B182" s="8" t="s">
        <v>63</v>
      </c>
      <c r="C182" s="8" t="s">
        <v>64</v>
      </c>
      <c r="D182" s="8" t="s">
        <v>65</v>
      </c>
      <c r="E182" s="9" t="s">
        <v>63</v>
      </c>
      <c r="F182" s="9" t="s">
        <v>64</v>
      </c>
      <c r="G182" s="9" t="s">
        <v>65</v>
      </c>
      <c r="H182" s="9" t="s">
        <v>63</v>
      </c>
      <c r="I182" s="9" t="s">
        <v>64</v>
      </c>
      <c r="J182" s="9" t="s">
        <v>65</v>
      </c>
      <c r="K182" s="52"/>
      <c r="L182" s="36"/>
      <c r="M182" s="17"/>
      <c r="N182" s="4"/>
      <c r="O182" s="4"/>
      <c r="P182" s="4"/>
      <c r="Q182" s="4"/>
      <c r="R182" s="4"/>
      <c r="S182" s="4"/>
      <c r="T182" s="4"/>
      <c r="U182" s="4"/>
      <c r="V182" s="4"/>
    </row>
    <row r="183" spans="1:22" s="16" customFormat="1" ht="20.25" customHeight="1">
      <c r="A183" s="10">
        <v>44562</v>
      </c>
      <c r="B183" s="11">
        <f>MASTER!D21</f>
        <v>46100</v>
      </c>
      <c r="C183" s="11">
        <f>ROUND(B183*34%,0)</f>
        <v>15674</v>
      </c>
      <c r="D183" s="12">
        <f>SUM(B183:C183)</f>
        <v>61774</v>
      </c>
      <c r="E183" s="11">
        <f>B183</f>
        <v>46100</v>
      </c>
      <c r="F183" s="11">
        <f>ROUND(E183*31%,0)</f>
        <v>14291</v>
      </c>
      <c r="G183" s="12">
        <f>SUM(E183:F183)</f>
        <v>60391</v>
      </c>
      <c r="H183" s="11">
        <f t="shared" ref="H183:J185" si="32">B183-E183</f>
        <v>0</v>
      </c>
      <c r="I183" s="11">
        <f t="shared" si="32"/>
        <v>1383</v>
      </c>
      <c r="J183" s="12">
        <f t="shared" si="32"/>
        <v>1383</v>
      </c>
      <c r="K183" s="23">
        <f>J183</f>
        <v>1383</v>
      </c>
      <c r="L183" s="25">
        <f>J183-SUM(K183:K183)</f>
        <v>0</v>
      </c>
      <c r="M183" s="21"/>
      <c r="N183" s="4"/>
      <c r="O183" s="4"/>
      <c r="P183" s="4"/>
      <c r="Q183" s="4"/>
      <c r="R183" s="4"/>
      <c r="S183" s="4"/>
      <c r="T183" s="4"/>
      <c r="U183" s="4"/>
      <c r="V183" s="4"/>
    </row>
    <row r="184" spans="1:22" s="16" customFormat="1" ht="20.25" customHeight="1">
      <c r="A184" s="10">
        <v>44593</v>
      </c>
      <c r="B184" s="11">
        <f>B183</f>
        <v>46100</v>
      </c>
      <c r="C184" s="11">
        <f>ROUND(B184*34%,0)</f>
        <v>15674</v>
      </c>
      <c r="D184" s="12">
        <f>SUM(B184:C184)</f>
        <v>61774</v>
      </c>
      <c r="E184" s="11">
        <f>B184</f>
        <v>46100</v>
      </c>
      <c r="F184" s="11">
        <f>ROUND(E184*31%,0)</f>
        <v>14291</v>
      </c>
      <c r="G184" s="12">
        <f>SUM(E184:F184)</f>
        <v>60391</v>
      </c>
      <c r="H184" s="11">
        <f t="shared" si="32"/>
        <v>0</v>
      </c>
      <c r="I184" s="11">
        <f t="shared" si="32"/>
        <v>1383</v>
      </c>
      <c r="J184" s="12">
        <f t="shared" si="32"/>
        <v>1383</v>
      </c>
      <c r="K184" s="23">
        <f>J184</f>
        <v>1383</v>
      </c>
      <c r="L184" s="25">
        <f>J184-SUM(K184:K184)</f>
        <v>0</v>
      </c>
      <c r="M184" s="21"/>
      <c r="N184" s="4"/>
      <c r="O184" s="4"/>
      <c r="P184" s="4"/>
      <c r="Q184" s="4"/>
      <c r="R184" s="4"/>
      <c r="S184" s="4"/>
      <c r="T184" s="4"/>
      <c r="U184" s="4"/>
      <c r="V184" s="4"/>
    </row>
    <row r="185" spans="1:22" s="16" customFormat="1" ht="20.25" customHeight="1">
      <c r="A185" s="10">
        <v>44621</v>
      </c>
      <c r="B185" s="11">
        <f>B184</f>
        <v>46100</v>
      </c>
      <c r="C185" s="11">
        <f>ROUND(B185*34%,0)</f>
        <v>15674</v>
      </c>
      <c r="D185" s="12">
        <f>SUM(B185:C185)</f>
        <v>61774</v>
      </c>
      <c r="E185" s="11">
        <f>B185</f>
        <v>46100</v>
      </c>
      <c r="F185" s="11">
        <f>ROUND(E185*31%,0)</f>
        <v>14291</v>
      </c>
      <c r="G185" s="12">
        <f>SUM(E185:F185)</f>
        <v>60391</v>
      </c>
      <c r="H185" s="11">
        <f t="shared" si="32"/>
        <v>0</v>
      </c>
      <c r="I185" s="11">
        <f t="shared" si="32"/>
        <v>1383</v>
      </c>
      <c r="J185" s="12">
        <f t="shared" si="32"/>
        <v>1383</v>
      </c>
      <c r="K185" s="23">
        <f>J185</f>
        <v>1383</v>
      </c>
      <c r="L185" s="25">
        <f>J185-SUM(K185:K185)</f>
        <v>0</v>
      </c>
      <c r="M185" s="21"/>
      <c r="N185" s="4"/>
      <c r="O185" s="4"/>
      <c r="P185" s="4"/>
      <c r="Q185" s="4"/>
      <c r="R185" s="4"/>
      <c r="S185" s="4"/>
      <c r="T185" s="4"/>
      <c r="U185" s="4"/>
      <c r="V185" s="4"/>
    </row>
    <row r="186" spans="1:22" s="16" customFormat="1" ht="23.25" customHeight="1">
      <c r="A186" s="13" t="s">
        <v>65</v>
      </c>
      <c r="B186" s="14">
        <f t="shared" ref="B186:L186" si="33">SUM(B183:B185)</f>
        <v>138300</v>
      </c>
      <c r="C186" s="14">
        <f t="shared" si="33"/>
        <v>47022</v>
      </c>
      <c r="D186" s="15">
        <f t="shared" si="33"/>
        <v>185322</v>
      </c>
      <c r="E186" s="14">
        <f t="shared" si="33"/>
        <v>138300</v>
      </c>
      <c r="F186" s="14">
        <f t="shared" si="33"/>
        <v>42873</v>
      </c>
      <c r="G186" s="15">
        <f t="shared" si="33"/>
        <v>181173</v>
      </c>
      <c r="H186" s="14">
        <f t="shared" si="33"/>
        <v>0</v>
      </c>
      <c r="I186" s="14">
        <f t="shared" si="33"/>
        <v>4149</v>
      </c>
      <c r="J186" s="15">
        <f t="shared" si="33"/>
        <v>4149</v>
      </c>
      <c r="K186" s="24">
        <f t="shared" si="33"/>
        <v>4149</v>
      </c>
      <c r="L186" s="26">
        <f t="shared" si="33"/>
        <v>0</v>
      </c>
      <c r="M186" s="22"/>
      <c r="N186" s="4"/>
      <c r="O186" s="4"/>
      <c r="P186" s="4"/>
      <c r="Q186" s="4"/>
      <c r="R186" s="4"/>
      <c r="S186" s="4"/>
      <c r="T186" s="4"/>
      <c r="U186" s="4"/>
      <c r="V186" s="4"/>
    </row>
    <row r="187" spans="1:22" s="16" customForma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18"/>
      <c r="N187" s="4"/>
      <c r="O187" s="4"/>
      <c r="P187" s="4"/>
      <c r="Q187" s="4"/>
      <c r="R187" s="4"/>
      <c r="S187" s="4"/>
      <c r="T187" s="4"/>
      <c r="U187" s="4"/>
      <c r="V187" s="4"/>
    </row>
    <row r="188" spans="1:22" s="16" customForma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18"/>
      <c r="N188" s="4"/>
      <c r="O188" s="4"/>
      <c r="P188" s="4"/>
      <c r="Q188" s="4"/>
      <c r="R188" s="4"/>
      <c r="S188" s="4"/>
      <c r="T188" s="4"/>
      <c r="U188" s="4"/>
      <c r="V188" s="4"/>
    </row>
    <row r="189" spans="1:22" s="16" customForma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18"/>
      <c r="N189" s="4"/>
      <c r="O189" s="4"/>
      <c r="P189" s="4"/>
      <c r="Q189" s="4"/>
      <c r="R189" s="4"/>
      <c r="S189" s="4"/>
      <c r="T189" s="4"/>
      <c r="U189" s="4"/>
      <c r="V189" s="4"/>
    </row>
    <row r="190" spans="1:22" s="16" customForma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18"/>
      <c r="N190" s="4"/>
      <c r="O190" s="4"/>
      <c r="P190" s="4"/>
      <c r="Q190" s="4"/>
      <c r="R190" s="4"/>
      <c r="S190" s="4"/>
      <c r="T190" s="4"/>
      <c r="U190" s="4"/>
      <c r="V190" s="4"/>
    </row>
    <row r="191" spans="1:22" s="16" customFormat="1" ht="18" customHeight="1">
      <c r="A191" s="5" t="s">
        <v>55</v>
      </c>
      <c r="B191" s="43" t="str">
        <f>MASTER!B22</f>
        <v>EMPLOYEE 18</v>
      </c>
      <c r="C191" s="34"/>
      <c r="D191" s="34"/>
      <c r="E191" s="34"/>
      <c r="F191" s="35"/>
      <c r="G191" s="44" t="s">
        <v>56</v>
      </c>
      <c r="H191" s="35"/>
      <c r="I191" s="43" t="str">
        <f>MASTER!C22</f>
        <v>LECTURER</v>
      </c>
      <c r="J191" s="35"/>
      <c r="K191" s="6"/>
      <c r="L191" s="6"/>
      <c r="M191" s="19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16" customFormat="1" ht="17.25">
      <c r="A192" s="45" t="s">
        <v>57</v>
      </c>
      <c r="B192" s="47" t="s">
        <v>58</v>
      </c>
      <c r="C192" s="48"/>
      <c r="D192" s="49"/>
      <c r="E192" s="50" t="s">
        <v>59</v>
      </c>
      <c r="F192" s="48"/>
      <c r="G192" s="49"/>
      <c r="H192" s="50" t="s">
        <v>60</v>
      </c>
      <c r="I192" s="48"/>
      <c r="J192" s="49"/>
      <c r="K192" s="51" t="str">
        <f>IF(MASTER!E22="NO","DEDUCTION GPF","DEDUCTION GPF 2004")</f>
        <v>DEDUCTION GPF 2004</v>
      </c>
      <c r="L192" s="53" t="s">
        <v>61</v>
      </c>
      <c r="M192" s="20"/>
      <c r="N192" s="4"/>
      <c r="O192" s="4"/>
      <c r="P192" s="4"/>
      <c r="Q192" s="4"/>
      <c r="R192" s="4"/>
      <c r="S192" s="4"/>
      <c r="T192" s="4"/>
      <c r="U192" s="4"/>
      <c r="V192" s="4"/>
    </row>
    <row r="193" spans="1:22" s="16" customFormat="1" ht="17.25">
      <c r="A193" s="46"/>
      <c r="B193" s="8" t="s">
        <v>63</v>
      </c>
      <c r="C193" s="8" t="s">
        <v>64</v>
      </c>
      <c r="D193" s="8" t="s">
        <v>65</v>
      </c>
      <c r="E193" s="9" t="s">
        <v>63</v>
      </c>
      <c r="F193" s="9" t="s">
        <v>64</v>
      </c>
      <c r="G193" s="9" t="s">
        <v>65</v>
      </c>
      <c r="H193" s="9" t="s">
        <v>63</v>
      </c>
      <c r="I193" s="9" t="s">
        <v>64</v>
      </c>
      <c r="J193" s="9" t="s">
        <v>65</v>
      </c>
      <c r="K193" s="52"/>
      <c r="L193" s="36"/>
      <c r="M193" s="17"/>
      <c r="N193" s="4"/>
      <c r="O193" s="4"/>
      <c r="P193" s="4"/>
      <c r="Q193" s="4"/>
      <c r="R193" s="4"/>
      <c r="S193" s="4"/>
      <c r="T193" s="4"/>
      <c r="U193" s="4"/>
      <c r="V193" s="4"/>
    </row>
    <row r="194" spans="1:22" s="16" customFormat="1" ht="20.25" customHeight="1">
      <c r="A194" s="10">
        <v>44562</v>
      </c>
      <c r="B194" s="11">
        <f>MASTER!D22</f>
        <v>49900</v>
      </c>
      <c r="C194" s="11">
        <f>ROUND(B194*34%,0)</f>
        <v>16966</v>
      </c>
      <c r="D194" s="12">
        <f>SUM(B194:C194)</f>
        <v>66866</v>
      </c>
      <c r="E194" s="11">
        <f>B194</f>
        <v>49900</v>
      </c>
      <c r="F194" s="11">
        <f>ROUND(E194*31%,0)</f>
        <v>15469</v>
      </c>
      <c r="G194" s="12">
        <f>SUM(E194:F194)</f>
        <v>65369</v>
      </c>
      <c r="H194" s="11">
        <f t="shared" ref="H194:J196" si="34">B194-E194</f>
        <v>0</v>
      </c>
      <c r="I194" s="11">
        <f t="shared" si="34"/>
        <v>1497</v>
      </c>
      <c r="J194" s="12">
        <f t="shared" si="34"/>
        <v>1497</v>
      </c>
      <c r="K194" s="23">
        <f>J194</f>
        <v>1497</v>
      </c>
      <c r="L194" s="25">
        <f>J194-SUM(K194:K194)</f>
        <v>0</v>
      </c>
      <c r="M194" s="21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16" customFormat="1" ht="20.25" customHeight="1">
      <c r="A195" s="10">
        <v>44593</v>
      </c>
      <c r="B195" s="11">
        <f>B194</f>
        <v>49900</v>
      </c>
      <c r="C195" s="11">
        <f>ROUND(B195*34%,0)</f>
        <v>16966</v>
      </c>
      <c r="D195" s="12">
        <f>SUM(B195:C195)</f>
        <v>66866</v>
      </c>
      <c r="E195" s="11">
        <f>B195</f>
        <v>49900</v>
      </c>
      <c r="F195" s="11">
        <f>ROUND(E195*31%,0)</f>
        <v>15469</v>
      </c>
      <c r="G195" s="12">
        <f>SUM(E195:F195)</f>
        <v>65369</v>
      </c>
      <c r="H195" s="11">
        <f t="shared" si="34"/>
        <v>0</v>
      </c>
      <c r="I195" s="11">
        <f t="shared" si="34"/>
        <v>1497</v>
      </c>
      <c r="J195" s="12">
        <f t="shared" si="34"/>
        <v>1497</v>
      </c>
      <c r="K195" s="23">
        <f>J195</f>
        <v>1497</v>
      </c>
      <c r="L195" s="25">
        <f>J195-SUM(K195:K195)</f>
        <v>0</v>
      </c>
      <c r="M195" s="21"/>
      <c r="N195" s="4"/>
      <c r="O195" s="4"/>
      <c r="P195" s="4"/>
      <c r="Q195" s="4"/>
      <c r="R195" s="4"/>
      <c r="S195" s="4"/>
      <c r="T195" s="4"/>
      <c r="U195" s="4"/>
      <c r="V195" s="4"/>
    </row>
    <row r="196" spans="1:22" s="16" customFormat="1" ht="20.25" customHeight="1">
      <c r="A196" s="10">
        <v>44621</v>
      </c>
      <c r="B196" s="11">
        <f>B195</f>
        <v>49900</v>
      </c>
      <c r="C196" s="11">
        <f>ROUND(B196*34%,0)</f>
        <v>16966</v>
      </c>
      <c r="D196" s="12">
        <f>SUM(B196:C196)</f>
        <v>66866</v>
      </c>
      <c r="E196" s="11">
        <f>B196</f>
        <v>49900</v>
      </c>
      <c r="F196" s="11">
        <f>ROUND(E196*31%,0)</f>
        <v>15469</v>
      </c>
      <c r="G196" s="12">
        <f>SUM(E196:F196)</f>
        <v>65369</v>
      </c>
      <c r="H196" s="11">
        <f t="shared" si="34"/>
        <v>0</v>
      </c>
      <c r="I196" s="11">
        <f t="shared" si="34"/>
        <v>1497</v>
      </c>
      <c r="J196" s="12">
        <f t="shared" si="34"/>
        <v>1497</v>
      </c>
      <c r="K196" s="23">
        <f>J196</f>
        <v>1497</v>
      </c>
      <c r="L196" s="25">
        <f>J196-SUM(K196:K196)</f>
        <v>0</v>
      </c>
      <c r="M196" s="21"/>
      <c r="N196" s="4"/>
      <c r="O196" s="4"/>
      <c r="P196" s="4"/>
      <c r="Q196" s="4"/>
      <c r="R196" s="4"/>
      <c r="S196" s="4"/>
      <c r="T196" s="4"/>
      <c r="U196" s="4"/>
      <c r="V196" s="4"/>
    </row>
    <row r="197" spans="1:22" s="16" customFormat="1" ht="23.25" customHeight="1">
      <c r="A197" s="13" t="s">
        <v>65</v>
      </c>
      <c r="B197" s="14">
        <f t="shared" ref="B197:L197" si="35">SUM(B194:B196)</f>
        <v>149700</v>
      </c>
      <c r="C197" s="14">
        <f t="shared" si="35"/>
        <v>50898</v>
      </c>
      <c r="D197" s="15">
        <f t="shared" si="35"/>
        <v>200598</v>
      </c>
      <c r="E197" s="14">
        <f t="shared" si="35"/>
        <v>149700</v>
      </c>
      <c r="F197" s="14">
        <f t="shared" si="35"/>
        <v>46407</v>
      </c>
      <c r="G197" s="15">
        <f t="shared" si="35"/>
        <v>196107</v>
      </c>
      <c r="H197" s="14">
        <f t="shared" si="35"/>
        <v>0</v>
      </c>
      <c r="I197" s="14">
        <f t="shared" si="35"/>
        <v>4491</v>
      </c>
      <c r="J197" s="15">
        <f t="shared" si="35"/>
        <v>4491</v>
      </c>
      <c r="K197" s="24">
        <f t="shared" si="35"/>
        <v>4491</v>
      </c>
      <c r="L197" s="26">
        <f t="shared" si="35"/>
        <v>0</v>
      </c>
      <c r="M197" s="22"/>
      <c r="N197" s="4"/>
      <c r="O197" s="4"/>
      <c r="P197" s="4"/>
      <c r="Q197" s="4"/>
      <c r="R197" s="4"/>
      <c r="S197" s="4"/>
      <c r="T197" s="4"/>
      <c r="U197" s="4"/>
      <c r="V197" s="4"/>
    </row>
    <row r="198" spans="1:22" s="16" customForma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8"/>
      <c r="N198" s="4"/>
      <c r="O198" s="4"/>
      <c r="P198" s="4"/>
      <c r="Q198" s="4"/>
      <c r="R198" s="4"/>
      <c r="S198" s="4"/>
      <c r="T198" s="4"/>
      <c r="U198" s="4"/>
      <c r="V198" s="4"/>
    </row>
    <row r="199" spans="1:22" s="16" customForma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8"/>
      <c r="N199" s="4"/>
      <c r="O199" s="4"/>
      <c r="P199" s="4"/>
      <c r="Q199" s="4"/>
      <c r="R199" s="4"/>
      <c r="S199" s="4"/>
      <c r="T199" s="4"/>
      <c r="U199" s="4"/>
      <c r="V199" s="4"/>
    </row>
    <row r="200" spans="1:22" s="16" customForma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8"/>
      <c r="N200" s="4"/>
      <c r="O200" s="4"/>
      <c r="P200" s="4"/>
      <c r="Q200" s="4"/>
      <c r="R200" s="4"/>
      <c r="S200" s="4"/>
      <c r="T200" s="4"/>
      <c r="U200" s="4"/>
      <c r="V200" s="4"/>
    </row>
    <row r="201" spans="1:22" s="16" customForma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8"/>
      <c r="N201" s="4"/>
      <c r="O201" s="4"/>
      <c r="P201" s="4"/>
      <c r="Q201" s="4"/>
      <c r="R201" s="4"/>
      <c r="S201" s="4"/>
      <c r="T201" s="4"/>
      <c r="U201" s="4"/>
      <c r="V201" s="4"/>
    </row>
    <row r="202" spans="1:22" s="16" customFormat="1" ht="18" customHeight="1">
      <c r="A202" s="5" t="s">
        <v>55</v>
      </c>
      <c r="B202" s="43" t="str">
        <f>MASTER!B23</f>
        <v>EMPLOYEE 19</v>
      </c>
      <c r="C202" s="34"/>
      <c r="D202" s="34"/>
      <c r="E202" s="34"/>
      <c r="F202" s="35"/>
      <c r="G202" s="44" t="s">
        <v>56</v>
      </c>
      <c r="H202" s="35"/>
      <c r="I202" s="43" t="str">
        <f>MASTER!C23</f>
        <v>LECTURER</v>
      </c>
      <c r="J202" s="35"/>
      <c r="K202" s="6"/>
      <c r="L202" s="6"/>
      <c r="M202" s="19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16" customFormat="1" ht="17.25">
      <c r="A203" s="45" t="s">
        <v>57</v>
      </c>
      <c r="B203" s="47" t="s">
        <v>58</v>
      </c>
      <c r="C203" s="48"/>
      <c r="D203" s="49"/>
      <c r="E203" s="50" t="s">
        <v>59</v>
      </c>
      <c r="F203" s="48"/>
      <c r="G203" s="49"/>
      <c r="H203" s="50" t="s">
        <v>60</v>
      </c>
      <c r="I203" s="48"/>
      <c r="J203" s="49"/>
      <c r="K203" s="51" t="str">
        <f>IF(MASTER!E23="NO","DEDUCTION GPF","DEDUCTION GPF 2004")</f>
        <v>DEDUCTION GPF 2004</v>
      </c>
      <c r="L203" s="53" t="s">
        <v>61</v>
      </c>
      <c r="M203" s="20"/>
      <c r="N203" s="4"/>
      <c r="O203" s="4"/>
      <c r="P203" s="4"/>
      <c r="Q203" s="4"/>
      <c r="R203" s="4"/>
      <c r="S203" s="4"/>
      <c r="T203" s="4"/>
      <c r="U203" s="4"/>
      <c r="V203" s="4"/>
    </row>
    <row r="204" spans="1:22" s="16" customFormat="1" ht="17.25">
      <c r="A204" s="46"/>
      <c r="B204" s="8" t="s">
        <v>63</v>
      </c>
      <c r="C204" s="8" t="s">
        <v>64</v>
      </c>
      <c r="D204" s="8" t="s">
        <v>65</v>
      </c>
      <c r="E204" s="9" t="s">
        <v>63</v>
      </c>
      <c r="F204" s="9" t="s">
        <v>64</v>
      </c>
      <c r="G204" s="9" t="s">
        <v>65</v>
      </c>
      <c r="H204" s="9" t="s">
        <v>63</v>
      </c>
      <c r="I204" s="9" t="s">
        <v>64</v>
      </c>
      <c r="J204" s="9" t="s">
        <v>65</v>
      </c>
      <c r="K204" s="52"/>
      <c r="L204" s="36"/>
      <c r="M204" s="17"/>
      <c r="N204" s="4"/>
      <c r="O204" s="4"/>
      <c r="P204" s="4"/>
      <c r="Q204" s="4"/>
      <c r="R204" s="4"/>
      <c r="S204" s="4"/>
      <c r="T204" s="4"/>
      <c r="U204" s="4"/>
      <c r="V204" s="4"/>
    </row>
    <row r="205" spans="1:22" s="16" customFormat="1" ht="20.25" customHeight="1">
      <c r="A205" s="10">
        <v>44562</v>
      </c>
      <c r="B205" s="11">
        <f>MASTER!D23</f>
        <v>49900</v>
      </c>
      <c r="C205" s="11">
        <f>ROUND(B205*34%,0)</f>
        <v>16966</v>
      </c>
      <c r="D205" s="12">
        <f>SUM(B205:C205)</f>
        <v>66866</v>
      </c>
      <c r="E205" s="11">
        <f>B205</f>
        <v>49900</v>
      </c>
      <c r="F205" s="11">
        <f>ROUND(E205*31%,0)</f>
        <v>15469</v>
      </c>
      <c r="G205" s="12">
        <f>SUM(E205:F205)</f>
        <v>65369</v>
      </c>
      <c r="H205" s="11">
        <f t="shared" ref="H205:J207" si="36">B205-E205</f>
        <v>0</v>
      </c>
      <c r="I205" s="11">
        <f t="shared" si="36"/>
        <v>1497</v>
      </c>
      <c r="J205" s="12">
        <f t="shared" si="36"/>
        <v>1497</v>
      </c>
      <c r="K205" s="23">
        <f>J205</f>
        <v>1497</v>
      </c>
      <c r="L205" s="25">
        <f>J205-SUM(K205:K205)</f>
        <v>0</v>
      </c>
      <c r="M205" s="21"/>
      <c r="N205" s="4"/>
      <c r="O205" s="4"/>
      <c r="P205" s="4"/>
      <c r="Q205" s="4"/>
      <c r="R205" s="4"/>
      <c r="S205" s="4"/>
      <c r="T205" s="4"/>
      <c r="U205" s="4"/>
      <c r="V205" s="4"/>
    </row>
    <row r="206" spans="1:22" s="16" customFormat="1" ht="20.25" customHeight="1">
      <c r="A206" s="10">
        <v>44593</v>
      </c>
      <c r="B206" s="11">
        <f>B205</f>
        <v>49900</v>
      </c>
      <c r="C206" s="11">
        <f>ROUND(B206*34%,0)</f>
        <v>16966</v>
      </c>
      <c r="D206" s="12">
        <f>SUM(B206:C206)</f>
        <v>66866</v>
      </c>
      <c r="E206" s="11">
        <f>B206</f>
        <v>49900</v>
      </c>
      <c r="F206" s="11">
        <f>ROUND(E206*31%,0)</f>
        <v>15469</v>
      </c>
      <c r="G206" s="12">
        <f>SUM(E206:F206)</f>
        <v>65369</v>
      </c>
      <c r="H206" s="11">
        <f t="shared" si="36"/>
        <v>0</v>
      </c>
      <c r="I206" s="11">
        <f t="shared" si="36"/>
        <v>1497</v>
      </c>
      <c r="J206" s="12">
        <f t="shared" si="36"/>
        <v>1497</v>
      </c>
      <c r="K206" s="23">
        <f>J206</f>
        <v>1497</v>
      </c>
      <c r="L206" s="25">
        <f>J206-SUM(K206:K206)</f>
        <v>0</v>
      </c>
      <c r="M206" s="21"/>
      <c r="N206" s="4"/>
      <c r="O206" s="4"/>
      <c r="P206" s="4"/>
      <c r="Q206" s="4"/>
      <c r="R206" s="4"/>
      <c r="S206" s="4"/>
      <c r="T206" s="4"/>
      <c r="U206" s="4"/>
      <c r="V206" s="4"/>
    </row>
    <row r="207" spans="1:22" s="16" customFormat="1" ht="20.25" customHeight="1">
      <c r="A207" s="10">
        <v>44621</v>
      </c>
      <c r="B207" s="11">
        <f>B206</f>
        <v>49900</v>
      </c>
      <c r="C207" s="11">
        <f>ROUND(B207*34%,0)</f>
        <v>16966</v>
      </c>
      <c r="D207" s="12">
        <f>SUM(B207:C207)</f>
        <v>66866</v>
      </c>
      <c r="E207" s="11">
        <f>B207</f>
        <v>49900</v>
      </c>
      <c r="F207" s="11">
        <f>ROUND(E207*31%,0)</f>
        <v>15469</v>
      </c>
      <c r="G207" s="12">
        <f>SUM(E207:F207)</f>
        <v>65369</v>
      </c>
      <c r="H207" s="11">
        <f t="shared" si="36"/>
        <v>0</v>
      </c>
      <c r="I207" s="11">
        <f t="shared" si="36"/>
        <v>1497</v>
      </c>
      <c r="J207" s="12">
        <f t="shared" si="36"/>
        <v>1497</v>
      </c>
      <c r="K207" s="23">
        <f>J207</f>
        <v>1497</v>
      </c>
      <c r="L207" s="25">
        <f>J207-SUM(K207:K207)</f>
        <v>0</v>
      </c>
      <c r="M207" s="21"/>
      <c r="N207" s="4"/>
      <c r="O207" s="4"/>
      <c r="P207" s="4"/>
      <c r="Q207" s="4"/>
      <c r="R207" s="4"/>
      <c r="S207" s="4"/>
      <c r="T207" s="4"/>
      <c r="U207" s="4"/>
      <c r="V207" s="4"/>
    </row>
    <row r="208" spans="1:22" s="16" customFormat="1" ht="23.25" customHeight="1">
      <c r="A208" s="13" t="s">
        <v>65</v>
      </c>
      <c r="B208" s="14">
        <f t="shared" ref="B208:L208" si="37">SUM(B205:B207)</f>
        <v>149700</v>
      </c>
      <c r="C208" s="14">
        <f t="shared" si="37"/>
        <v>50898</v>
      </c>
      <c r="D208" s="15">
        <f t="shared" si="37"/>
        <v>200598</v>
      </c>
      <c r="E208" s="14">
        <f t="shared" si="37"/>
        <v>149700</v>
      </c>
      <c r="F208" s="14">
        <f t="shared" si="37"/>
        <v>46407</v>
      </c>
      <c r="G208" s="15">
        <f t="shared" si="37"/>
        <v>196107</v>
      </c>
      <c r="H208" s="14">
        <f t="shared" si="37"/>
        <v>0</v>
      </c>
      <c r="I208" s="14">
        <f t="shared" si="37"/>
        <v>4491</v>
      </c>
      <c r="J208" s="15">
        <f t="shared" si="37"/>
        <v>4491</v>
      </c>
      <c r="K208" s="24">
        <f t="shared" si="37"/>
        <v>4491</v>
      </c>
      <c r="L208" s="26">
        <f t="shared" si="37"/>
        <v>0</v>
      </c>
      <c r="M208" s="22"/>
      <c r="N208" s="4"/>
      <c r="O208" s="4"/>
      <c r="P208" s="4"/>
      <c r="Q208" s="4"/>
      <c r="R208" s="4"/>
      <c r="S208" s="4"/>
      <c r="T208" s="4"/>
      <c r="U208" s="4"/>
      <c r="V208" s="4"/>
    </row>
    <row r="209" spans="1:22" s="16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8"/>
      <c r="N209" s="4"/>
      <c r="O209" s="4"/>
      <c r="P209" s="4"/>
      <c r="Q209" s="4"/>
      <c r="R209" s="4"/>
      <c r="S209" s="4"/>
      <c r="T209" s="4"/>
      <c r="U209" s="4"/>
      <c r="V209" s="4"/>
    </row>
    <row r="210" spans="1:22" s="16" customForma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8"/>
      <c r="N210" s="4"/>
      <c r="O210" s="4"/>
      <c r="P210" s="4"/>
      <c r="Q210" s="4"/>
      <c r="R210" s="4"/>
      <c r="S210" s="4"/>
      <c r="T210" s="4"/>
      <c r="U210" s="4"/>
      <c r="V210" s="4"/>
    </row>
    <row r="211" spans="1:22" s="16" customForma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8"/>
      <c r="N211" s="4"/>
      <c r="O211" s="4"/>
      <c r="P211" s="4"/>
      <c r="Q211" s="4"/>
      <c r="R211" s="4"/>
      <c r="S211" s="4"/>
      <c r="T211" s="4"/>
      <c r="U211" s="4"/>
      <c r="V211" s="4"/>
    </row>
    <row r="212" spans="1:22" s="16" customForma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8"/>
      <c r="N212" s="4"/>
      <c r="O212" s="4"/>
      <c r="P212" s="4"/>
      <c r="Q212" s="4"/>
      <c r="R212" s="4"/>
      <c r="S212" s="4"/>
      <c r="T212" s="4"/>
      <c r="U212" s="4"/>
      <c r="V212" s="4"/>
    </row>
    <row r="213" spans="1:22" s="16" customFormat="1" ht="18" customHeight="1">
      <c r="A213" s="5" t="s">
        <v>55</v>
      </c>
      <c r="B213" s="43" t="str">
        <f>MASTER!B24</f>
        <v>EMPLOYEE 20</v>
      </c>
      <c r="C213" s="34"/>
      <c r="D213" s="34"/>
      <c r="E213" s="34"/>
      <c r="F213" s="35"/>
      <c r="G213" s="44" t="s">
        <v>56</v>
      </c>
      <c r="H213" s="35"/>
      <c r="I213" s="43" t="str">
        <f>MASTER!C24</f>
        <v>LECTURER</v>
      </c>
      <c r="J213" s="35"/>
      <c r="K213" s="6"/>
      <c r="L213" s="6"/>
      <c r="M213" s="19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16" customFormat="1" ht="17.25">
      <c r="A214" s="45" t="s">
        <v>57</v>
      </c>
      <c r="B214" s="47" t="s">
        <v>58</v>
      </c>
      <c r="C214" s="48"/>
      <c r="D214" s="49"/>
      <c r="E214" s="50" t="s">
        <v>59</v>
      </c>
      <c r="F214" s="48"/>
      <c r="G214" s="49"/>
      <c r="H214" s="50" t="s">
        <v>60</v>
      </c>
      <c r="I214" s="48"/>
      <c r="J214" s="49"/>
      <c r="K214" s="51" t="str">
        <f>IF(MASTER!E24="NO","DEDUCTION GPF","DEDUCTION GPF 2004")</f>
        <v>DEDUCTION GPF</v>
      </c>
      <c r="L214" s="53" t="s">
        <v>61</v>
      </c>
      <c r="M214" s="20"/>
      <c r="N214" s="4"/>
      <c r="O214" s="4"/>
      <c r="P214" s="4"/>
      <c r="Q214" s="4"/>
      <c r="R214" s="4"/>
      <c r="S214" s="4"/>
      <c r="T214" s="4"/>
      <c r="U214" s="4"/>
      <c r="V214" s="4"/>
    </row>
    <row r="215" spans="1:22" s="16" customFormat="1" ht="17.25">
      <c r="A215" s="46"/>
      <c r="B215" s="8" t="s">
        <v>63</v>
      </c>
      <c r="C215" s="8" t="s">
        <v>64</v>
      </c>
      <c r="D215" s="8" t="s">
        <v>65</v>
      </c>
      <c r="E215" s="9" t="s">
        <v>63</v>
      </c>
      <c r="F215" s="9" t="s">
        <v>64</v>
      </c>
      <c r="G215" s="9" t="s">
        <v>65</v>
      </c>
      <c r="H215" s="9" t="s">
        <v>63</v>
      </c>
      <c r="I215" s="9" t="s">
        <v>64</v>
      </c>
      <c r="J215" s="9" t="s">
        <v>65</v>
      </c>
      <c r="K215" s="52"/>
      <c r="L215" s="36"/>
      <c r="M215" s="17"/>
      <c r="N215" s="4"/>
      <c r="O215" s="4"/>
      <c r="P215" s="4"/>
      <c r="Q215" s="4"/>
      <c r="R215" s="4"/>
      <c r="S215" s="4"/>
      <c r="T215" s="4"/>
      <c r="U215" s="4"/>
      <c r="V215" s="4"/>
    </row>
    <row r="216" spans="1:22" s="16" customFormat="1" ht="20.25" customHeight="1">
      <c r="A216" s="10">
        <v>44562</v>
      </c>
      <c r="B216" s="11">
        <f>MASTER!D24</f>
        <v>65000</v>
      </c>
      <c r="C216" s="11">
        <f>ROUND(B216*34%,0)</f>
        <v>22100</v>
      </c>
      <c r="D216" s="12">
        <f>SUM(B216:C216)</f>
        <v>87100</v>
      </c>
      <c r="E216" s="11">
        <f>B216</f>
        <v>65000</v>
      </c>
      <c r="F216" s="11">
        <f>ROUND(E216*31%,0)</f>
        <v>20150</v>
      </c>
      <c r="G216" s="12">
        <f>SUM(E216:F216)</f>
        <v>85150</v>
      </c>
      <c r="H216" s="11">
        <f t="shared" ref="H216:J218" si="38">B216-E216</f>
        <v>0</v>
      </c>
      <c r="I216" s="11">
        <f t="shared" si="38"/>
        <v>1950</v>
      </c>
      <c r="J216" s="12">
        <f t="shared" si="38"/>
        <v>1950</v>
      </c>
      <c r="K216" s="23">
        <f>J216</f>
        <v>1950</v>
      </c>
      <c r="L216" s="25">
        <f>J216-SUM(K216:K216)</f>
        <v>0</v>
      </c>
      <c r="M216" s="21"/>
      <c r="N216" s="4"/>
      <c r="O216" s="4"/>
      <c r="P216" s="4"/>
      <c r="Q216" s="4"/>
      <c r="R216" s="4"/>
      <c r="S216" s="4"/>
      <c r="T216" s="4"/>
      <c r="U216" s="4"/>
      <c r="V216" s="4"/>
    </row>
    <row r="217" spans="1:22" s="16" customFormat="1" ht="20.25" customHeight="1">
      <c r="A217" s="10">
        <v>44593</v>
      </c>
      <c r="B217" s="11">
        <f>B216</f>
        <v>65000</v>
      </c>
      <c r="C217" s="11">
        <f>ROUND(B217*34%,0)</f>
        <v>22100</v>
      </c>
      <c r="D217" s="12">
        <f>SUM(B217:C217)</f>
        <v>87100</v>
      </c>
      <c r="E217" s="11">
        <f>B217</f>
        <v>65000</v>
      </c>
      <c r="F217" s="11">
        <f>ROUND(E217*31%,0)</f>
        <v>20150</v>
      </c>
      <c r="G217" s="12">
        <f>SUM(E217:F217)</f>
        <v>85150</v>
      </c>
      <c r="H217" s="11">
        <f t="shared" si="38"/>
        <v>0</v>
      </c>
      <c r="I217" s="11">
        <f t="shared" si="38"/>
        <v>1950</v>
      </c>
      <c r="J217" s="12">
        <f t="shared" si="38"/>
        <v>1950</v>
      </c>
      <c r="K217" s="23">
        <f>J217</f>
        <v>1950</v>
      </c>
      <c r="L217" s="25">
        <f>J217-SUM(K217:K217)</f>
        <v>0</v>
      </c>
      <c r="M217" s="21"/>
      <c r="N217" s="4"/>
      <c r="O217" s="4"/>
      <c r="P217" s="4"/>
      <c r="Q217" s="4"/>
      <c r="R217" s="4"/>
      <c r="S217" s="4"/>
      <c r="T217" s="4"/>
      <c r="U217" s="4"/>
      <c r="V217" s="4"/>
    </row>
    <row r="218" spans="1:22" s="16" customFormat="1" ht="20.25" customHeight="1">
      <c r="A218" s="10">
        <v>44621</v>
      </c>
      <c r="B218" s="11">
        <f>B217</f>
        <v>65000</v>
      </c>
      <c r="C218" s="11">
        <f>ROUND(B218*34%,0)</f>
        <v>22100</v>
      </c>
      <c r="D218" s="12">
        <f>SUM(B218:C218)</f>
        <v>87100</v>
      </c>
      <c r="E218" s="11">
        <f>B218</f>
        <v>65000</v>
      </c>
      <c r="F218" s="11">
        <f>ROUND(E218*31%,0)</f>
        <v>20150</v>
      </c>
      <c r="G218" s="12">
        <f>SUM(E218:F218)</f>
        <v>85150</v>
      </c>
      <c r="H218" s="11">
        <f t="shared" si="38"/>
        <v>0</v>
      </c>
      <c r="I218" s="11">
        <f t="shared" si="38"/>
        <v>1950</v>
      </c>
      <c r="J218" s="12">
        <f t="shared" si="38"/>
        <v>1950</v>
      </c>
      <c r="K218" s="23">
        <f>J218</f>
        <v>1950</v>
      </c>
      <c r="L218" s="25">
        <f>J218-SUM(K218:K218)</f>
        <v>0</v>
      </c>
      <c r="M218" s="21"/>
      <c r="N218" s="4"/>
      <c r="O218" s="4"/>
      <c r="P218" s="4"/>
      <c r="Q218" s="4"/>
      <c r="R218" s="4"/>
      <c r="S218" s="4"/>
      <c r="T218" s="4"/>
      <c r="U218" s="4"/>
      <c r="V218" s="4"/>
    </row>
    <row r="219" spans="1:22" s="16" customFormat="1" ht="23.25" customHeight="1">
      <c r="A219" s="13" t="s">
        <v>65</v>
      </c>
      <c r="B219" s="14">
        <f t="shared" ref="B219:L219" si="39">SUM(B216:B218)</f>
        <v>195000</v>
      </c>
      <c r="C219" s="14">
        <f t="shared" si="39"/>
        <v>66300</v>
      </c>
      <c r="D219" s="15">
        <f t="shared" si="39"/>
        <v>261300</v>
      </c>
      <c r="E219" s="14">
        <f t="shared" si="39"/>
        <v>195000</v>
      </c>
      <c r="F219" s="14">
        <f t="shared" si="39"/>
        <v>60450</v>
      </c>
      <c r="G219" s="15">
        <f t="shared" si="39"/>
        <v>255450</v>
      </c>
      <c r="H219" s="14">
        <f t="shared" si="39"/>
        <v>0</v>
      </c>
      <c r="I219" s="14">
        <f t="shared" si="39"/>
        <v>5850</v>
      </c>
      <c r="J219" s="15">
        <f t="shared" si="39"/>
        <v>5850</v>
      </c>
      <c r="K219" s="24">
        <f t="shared" si="39"/>
        <v>5850</v>
      </c>
      <c r="L219" s="26">
        <f t="shared" si="39"/>
        <v>0</v>
      </c>
      <c r="M219" s="22"/>
      <c r="N219" s="4"/>
      <c r="O219" s="4"/>
      <c r="P219" s="4"/>
      <c r="Q219" s="4"/>
      <c r="R219" s="4"/>
      <c r="S219" s="4"/>
      <c r="T219" s="4"/>
      <c r="U219" s="4"/>
      <c r="V219" s="4"/>
    </row>
    <row r="220" spans="1:22" s="16" customForma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8"/>
      <c r="N220" s="4"/>
      <c r="O220" s="4"/>
      <c r="P220" s="4"/>
      <c r="Q220" s="4"/>
      <c r="R220" s="4"/>
      <c r="S220" s="4"/>
      <c r="T220" s="4"/>
      <c r="U220" s="4"/>
      <c r="V220" s="4"/>
    </row>
    <row r="221" spans="1:22" s="16" customForma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8"/>
      <c r="N221" s="4"/>
      <c r="O221" s="4"/>
      <c r="P221" s="4"/>
      <c r="Q221" s="4"/>
      <c r="R221" s="4"/>
      <c r="S221" s="4"/>
      <c r="T221" s="4"/>
      <c r="U221" s="4"/>
      <c r="V221" s="4"/>
    </row>
    <row r="222" spans="1:22" s="16" customForma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8"/>
      <c r="N222" s="4"/>
      <c r="O222" s="4"/>
      <c r="P222" s="4"/>
      <c r="Q222" s="4"/>
      <c r="R222" s="4"/>
      <c r="S222" s="4"/>
      <c r="T222" s="4"/>
      <c r="U222" s="4"/>
      <c r="V222" s="4"/>
    </row>
    <row r="223" spans="1:22" s="16" customForma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8"/>
      <c r="N223" s="4"/>
      <c r="O223" s="4"/>
      <c r="P223" s="4"/>
      <c r="Q223" s="4"/>
      <c r="R223" s="4"/>
      <c r="S223" s="4"/>
      <c r="T223" s="4"/>
      <c r="U223" s="4"/>
      <c r="V223" s="4"/>
    </row>
    <row r="224" spans="1:22" s="16" customFormat="1" ht="18" customHeight="1">
      <c r="A224" s="5" t="s">
        <v>55</v>
      </c>
      <c r="B224" s="43" t="str">
        <f>MASTER!B25</f>
        <v>EMPLOYEE 21</v>
      </c>
      <c r="C224" s="34"/>
      <c r="D224" s="34"/>
      <c r="E224" s="34"/>
      <c r="F224" s="35"/>
      <c r="G224" s="44" t="s">
        <v>56</v>
      </c>
      <c r="H224" s="35"/>
      <c r="I224" s="43" t="str">
        <f>MASTER!C25</f>
        <v>LECTURER</v>
      </c>
      <c r="J224" s="35"/>
      <c r="K224" s="6"/>
      <c r="L224" s="6"/>
      <c r="M224" s="19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16" customFormat="1" ht="17.25">
      <c r="A225" s="45" t="s">
        <v>57</v>
      </c>
      <c r="B225" s="47" t="s">
        <v>58</v>
      </c>
      <c r="C225" s="48"/>
      <c r="D225" s="49"/>
      <c r="E225" s="50" t="s">
        <v>59</v>
      </c>
      <c r="F225" s="48"/>
      <c r="G225" s="49"/>
      <c r="H225" s="50" t="s">
        <v>60</v>
      </c>
      <c r="I225" s="48"/>
      <c r="J225" s="49"/>
      <c r="K225" s="51" t="str">
        <f>IF(MASTER!E25="NO","DEDUCTION GPF","DEDUCTION GPF 2004")</f>
        <v>DEDUCTION GPF</v>
      </c>
      <c r="L225" s="53" t="s">
        <v>61</v>
      </c>
      <c r="M225" s="20"/>
      <c r="N225" s="4"/>
      <c r="O225" s="4"/>
      <c r="P225" s="4"/>
      <c r="Q225" s="4"/>
      <c r="R225" s="4"/>
      <c r="S225" s="4"/>
      <c r="T225" s="4"/>
      <c r="U225" s="4"/>
      <c r="V225" s="4"/>
    </row>
    <row r="226" spans="1:22" s="16" customFormat="1" ht="17.25">
      <c r="A226" s="46"/>
      <c r="B226" s="8" t="s">
        <v>63</v>
      </c>
      <c r="C226" s="8" t="s">
        <v>64</v>
      </c>
      <c r="D226" s="8" t="s">
        <v>65</v>
      </c>
      <c r="E226" s="9" t="s">
        <v>63</v>
      </c>
      <c r="F226" s="9" t="s">
        <v>64</v>
      </c>
      <c r="G226" s="9" t="s">
        <v>65</v>
      </c>
      <c r="H226" s="9" t="s">
        <v>63</v>
      </c>
      <c r="I226" s="9" t="s">
        <v>64</v>
      </c>
      <c r="J226" s="9" t="s">
        <v>65</v>
      </c>
      <c r="K226" s="52"/>
      <c r="L226" s="36"/>
      <c r="M226" s="17"/>
      <c r="N226" s="4"/>
      <c r="O226" s="4"/>
      <c r="P226" s="4"/>
      <c r="Q226" s="4"/>
      <c r="R226" s="4"/>
      <c r="S226" s="4"/>
      <c r="T226" s="4"/>
      <c r="U226" s="4"/>
      <c r="V226" s="4"/>
    </row>
    <row r="227" spans="1:22" s="16" customFormat="1" ht="20.25" customHeight="1">
      <c r="A227" s="10">
        <v>44562</v>
      </c>
      <c r="B227" s="11">
        <f>MASTER!D25</f>
        <v>80200</v>
      </c>
      <c r="C227" s="11">
        <f>ROUND(B227*34%,0)</f>
        <v>27268</v>
      </c>
      <c r="D227" s="12">
        <f>SUM(B227:C227)</f>
        <v>107468</v>
      </c>
      <c r="E227" s="11">
        <f>B227</f>
        <v>80200</v>
      </c>
      <c r="F227" s="11">
        <f>ROUND(E227*31%,0)</f>
        <v>24862</v>
      </c>
      <c r="G227" s="12">
        <f>SUM(E227:F227)</f>
        <v>105062</v>
      </c>
      <c r="H227" s="11">
        <f t="shared" ref="H227:J229" si="40">B227-E227</f>
        <v>0</v>
      </c>
      <c r="I227" s="11">
        <f t="shared" si="40"/>
        <v>2406</v>
      </c>
      <c r="J227" s="12">
        <f t="shared" si="40"/>
        <v>2406</v>
      </c>
      <c r="K227" s="23">
        <f>J227</f>
        <v>2406</v>
      </c>
      <c r="L227" s="25">
        <f>J227-SUM(K227:K227)</f>
        <v>0</v>
      </c>
      <c r="M227" s="21"/>
      <c r="N227" s="4"/>
      <c r="O227" s="4"/>
      <c r="P227" s="4"/>
      <c r="Q227" s="4"/>
      <c r="R227" s="4"/>
      <c r="S227" s="4"/>
      <c r="T227" s="4"/>
      <c r="U227" s="4"/>
      <c r="V227" s="4"/>
    </row>
    <row r="228" spans="1:22" s="16" customFormat="1" ht="20.25" customHeight="1">
      <c r="A228" s="10">
        <v>44593</v>
      </c>
      <c r="B228" s="11">
        <f>B227</f>
        <v>80200</v>
      </c>
      <c r="C228" s="11">
        <f>ROUND(B228*34%,0)</f>
        <v>27268</v>
      </c>
      <c r="D228" s="12">
        <f>SUM(B228:C228)</f>
        <v>107468</v>
      </c>
      <c r="E228" s="11">
        <f>B228</f>
        <v>80200</v>
      </c>
      <c r="F228" s="11">
        <f>ROUND(E228*31%,0)</f>
        <v>24862</v>
      </c>
      <c r="G228" s="12">
        <f>SUM(E228:F228)</f>
        <v>105062</v>
      </c>
      <c r="H228" s="11">
        <f t="shared" si="40"/>
        <v>0</v>
      </c>
      <c r="I228" s="11">
        <f t="shared" si="40"/>
        <v>2406</v>
      </c>
      <c r="J228" s="12">
        <f t="shared" si="40"/>
        <v>2406</v>
      </c>
      <c r="K228" s="23">
        <f>J228</f>
        <v>2406</v>
      </c>
      <c r="L228" s="25">
        <f>J228-SUM(K228:K228)</f>
        <v>0</v>
      </c>
      <c r="M228" s="21"/>
      <c r="N228" s="4"/>
      <c r="O228" s="4"/>
      <c r="P228" s="4"/>
      <c r="Q228" s="4"/>
      <c r="R228" s="4"/>
      <c r="S228" s="4"/>
      <c r="T228" s="4"/>
      <c r="U228" s="4"/>
      <c r="V228" s="4"/>
    </row>
    <row r="229" spans="1:22" s="16" customFormat="1" ht="20.25" customHeight="1">
      <c r="A229" s="10">
        <v>44621</v>
      </c>
      <c r="B229" s="11">
        <f>B228</f>
        <v>80200</v>
      </c>
      <c r="C229" s="11">
        <f>ROUND(B229*34%,0)</f>
        <v>27268</v>
      </c>
      <c r="D229" s="12">
        <f>SUM(B229:C229)</f>
        <v>107468</v>
      </c>
      <c r="E229" s="11">
        <f>B229</f>
        <v>80200</v>
      </c>
      <c r="F229" s="11">
        <f>ROUND(E229*31%,0)</f>
        <v>24862</v>
      </c>
      <c r="G229" s="12">
        <f>SUM(E229:F229)</f>
        <v>105062</v>
      </c>
      <c r="H229" s="11">
        <f t="shared" si="40"/>
        <v>0</v>
      </c>
      <c r="I229" s="11">
        <f t="shared" si="40"/>
        <v>2406</v>
      </c>
      <c r="J229" s="12">
        <f t="shared" si="40"/>
        <v>2406</v>
      </c>
      <c r="K229" s="23">
        <f>J229</f>
        <v>2406</v>
      </c>
      <c r="L229" s="25">
        <f>J229-SUM(K229:K229)</f>
        <v>0</v>
      </c>
      <c r="M229" s="21"/>
      <c r="N229" s="4"/>
      <c r="O229" s="4"/>
      <c r="P229" s="4"/>
      <c r="Q229" s="4"/>
      <c r="R229" s="4"/>
      <c r="S229" s="4"/>
      <c r="T229" s="4"/>
      <c r="U229" s="4"/>
      <c r="V229" s="4"/>
    </row>
    <row r="230" spans="1:22" s="16" customFormat="1" ht="23.25" customHeight="1">
      <c r="A230" s="13" t="s">
        <v>65</v>
      </c>
      <c r="B230" s="14">
        <f t="shared" ref="B230:L230" si="41">SUM(B227:B229)</f>
        <v>240600</v>
      </c>
      <c r="C230" s="14">
        <f t="shared" si="41"/>
        <v>81804</v>
      </c>
      <c r="D230" s="15">
        <f t="shared" si="41"/>
        <v>322404</v>
      </c>
      <c r="E230" s="14">
        <f t="shared" si="41"/>
        <v>240600</v>
      </c>
      <c r="F230" s="14">
        <f t="shared" si="41"/>
        <v>74586</v>
      </c>
      <c r="G230" s="15">
        <f t="shared" si="41"/>
        <v>315186</v>
      </c>
      <c r="H230" s="14">
        <f t="shared" si="41"/>
        <v>0</v>
      </c>
      <c r="I230" s="14">
        <f t="shared" si="41"/>
        <v>7218</v>
      </c>
      <c r="J230" s="15">
        <f t="shared" si="41"/>
        <v>7218</v>
      </c>
      <c r="K230" s="24">
        <f t="shared" si="41"/>
        <v>7218</v>
      </c>
      <c r="L230" s="26">
        <f t="shared" si="41"/>
        <v>0</v>
      </c>
      <c r="M230" s="22"/>
      <c r="N230" s="4"/>
      <c r="O230" s="4"/>
      <c r="P230" s="4"/>
      <c r="Q230" s="4"/>
      <c r="R230" s="4"/>
      <c r="S230" s="4"/>
      <c r="T230" s="4"/>
      <c r="U230" s="4"/>
      <c r="V230" s="4"/>
    </row>
    <row r="231" spans="1:22" s="16" customForma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8"/>
      <c r="N231" s="4"/>
      <c r="O231" s="4"/>
      <c r="P231" s="4"/>
      <c r="Q231" s="4"/>
      <c r="R231" s="4"/>
      <c r="S231" s="4"/>
      <c r="T231" s="4"/>
      <c r="U231" s="4"/>
      <c r="V231" s="4"/>
    </row>
    <row r="232" spans="1:22" s="16" customForma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8"/>
      <c r="N232" s="4"/>
      <c r="O232" s="4"/>
      <c r="P232" s="4"/>
      <c r="Q232" s="4"/>
      <c r="R232" s="4"/>
      <c r="S232" s="4"/>
      <c r="T232" s="4"/>
      <c r="U232" s="4"/>
      <c r="V232" s="4"/>
    </row>
    <row r="233" spans="1:22" s="16" customForma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8"/>
      <c r="N233" s="4"/>
      <c r="O233" s="4"/>
      <c r="P233" s="4"/>
      <c r="Q233" s="4"/>
      <c r="R233" s="4"/>
      <c r="S233" s="4"/>
      <c r="T233" s="4"/>
      <c r="U233" s="4"/>
      <c r="V233" s="4"/>
    </row>
    <row r="234" spans="1:22" s="16" customForma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8"/>
      <c r="N234" s="4"/>
      <c r="O234" s="4"/>
      <c r="P234" s="4"/>
      <c r="Q234" s="4"/>
      <c r="R234" s="4"/>
      <c r="S234" s="4"/>
      <c r="T234" s="4"/>
      <c r="U234" s="4"/>
      <c r="V234" s="4"/>
    </row>
    <row r="235" spans="1:22" s="16" customFormat="1" ht="18" customHeight="1">
      <c r="A235" s="5" t="s">
        <v>55</v>
      </c>
      <c r="B235" s="43" t="str">
        <f>MASTER!B26</f>
        <v>EMPLOYEE 22</v>
      </c>
      <c r="C235" s="34"/>
      <c r="D235" s="34"/>
      <c r="E235" s="34"/>
      <c r="F235" s="35"/>
      <c r="G235" s="44" t="s">
        <v>56</v>
      </c>
      <c r="H235" s="35"/>
      <c r="I235" s="43" t="str">
        <f>MASTER!C26</f>
        <v>LECTURER</v>
      </c>
      <c r="J235" s="35"/>
      <c r="K235" s="6"/>
      <c r="L235" s="6"/>
      <c r="M235" s="19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16" customFormat="1" ht="17.25">
      <c r="A236" s="45" t="s">
        <v>57</v>
      </c>
      <c r="B236" s="47" t="s">
        <v>58</v>
      </c>
      <c r="C236" s="48"/>
      <c r="D236" s="49"/>
      <c r="E236" s="50" t="s">
        <v>59</v>
      </c>
      <c r="F236" s="48"/>
      <c r="G236" s="49"/>
      <c r="H236" s="50" t="s">
        <v>60</v>
      </c>
      <c r="I236" s="48"/>
      <c r="J236" s="49"/>
      <c r="K236" s="51" t="str">
        <f>IF(MASTER!E26="NO","DEDUCTION GPF","DEDUCTION GPF 2004")</f>
        <v>DEDUCTION GPF</v>
      </c>
      <c r="L236" s="53" t="s">
        <v>61</v>
      </c>
      <c r="M236" s="20"/>
      <c r="N236" s="4"/>
      <c r="O236" s="4"/>
      <c r="P236" s="4"/>
      <c r="Q236" s="4"/>
      <c r="R236" s="4"/>
      <c r="S236" s="4"/>
      <c r="T236" s="4"/>
      <c r="U236" s="4"/>
      <c r="V236" s="4"/>
    </row>
    <row r="237" spans="1:22" s="16" customFormat="1" ht="17.25">
      <c r="A237" s="46"/>
      <c r="B237" s="8" t="s">
        <v>63</v>
      </c>
      <c r="C237" s="8" t="s">
        <v>64</v>
      </c>
      <c r="D237" s="8" t="s">
        <v>65</v>
      </c>
      <c r="E237" s="9" t="s">
        <v>63</v>
      </c>
      <c r="F237" s="9" t="s">
        <v>64</v>
      </c>
      <c r="G237" s="9" t="s">
        <v>65</v>
      </c>
      <c r="H237" s="9" t="s">
        <v>63</v>
      </c>
      <c r="I237" s="9" t="s">
        <v>64</v>
      </c>
      <c r="J237" s="9" t="s">
        <v>65</v>
      </c>
      <c r="K237" s="52"/>
      <c r="L237" s="36"/>
      <c r="M237" s="17"/>
      <c r="N237" s="4"/>
      <c r="O237" s="4"/>
      <c r="P237" s="4"/>
      <c r="Q237" s="4"/>
      <c r="R237" s="4"/>
      <c r="S237" s="4"/>
      <c r="T237" s="4"/>
      <c r="U237" s="4"/>
      <c r="V237" s="4"/>
    </row>
    <row r="238" spans="1:22" s="16" customFormat="1" ht="20.25" customHeight="1">
      <c r="A238" s="10">
        <v>44562</v>
      </c>
      <c r="B238" s="11">
        <f>MASTER!D26</f>
        <v>80200</v>
      </c>
      <c r="C238" s="11">
        <f>ROUND(B238*34%,0)</f>
        <v>27268</v>
      </c>
      <c r="D238" s="12">
        <f>SUM(B238:C238)</f>
        <v>107468</v>
      </c>
      <c r="E238" s="11">
        <f>B238</f>
        <v>80200</v>
      </c>
      <c r="F238" s="11">
        <f>ROUND(E238*31%,0)</f>
        <v>24862</v>
      </c>
      <c r="G238" s="12">
        <f>SUM(E238:F238)</f>
        <v>105062</v>
      </c>
      <c r="H238" s="11">
        <f t="shared" ref="H238:J240" si="42">B238-E238</f>
        <v>0</v>
      </c>
      <c r="I238" s="11">
        <f t="shared" si="42"/>
        <v>2406</v>
      </c>
      <c r="J238" s="12">
        <f t="shared" si="42"/>
        <v>2406</v>
      </c>
      <c r="K238" s="23">
        <f>J238</f>
        <v>2406</v>
      </c>
      <c r="L238" s="25">
        <f>J238-SUM(K238:K238)</f>
        <v>0</v>
      </c>
      <c r="M238" s="21"/>
      <c r="N238" s="4"/>
      <c r="O238" s="4"/>
      <c r="P238" s="4"/>
      <c r="Q238" s="4"/>
      <c r="R238" s="4"/>
      <c r="S238" s="4"/>
      <c r="T238" s="4"/>
      <c r="U238" s="4"/>
      <c r="V238" s="4"/>
    </row>
    <row r="239" spans="1:22" s="16" customFormat="1" ht="20.25" customHeight="1">
      <c r="A239" s="10">
        <v>44593</v>
      </c>
      <c r="B239" s="11">
        <f>B238</f>
        <v>80200</v>
      </c>
      <c r="C239" s="11">
        <f>ROUND(B239*34%,0)</f>
        <v>27268</v>
      </c>
      <c r="D239" s="12">
        <f>SUM(B239:C239)</f>
        <v>107468</v>
      </c>
      <c r="E239" s="11">
        <f>B239</f>
        <v>80200</v>
      </c>
      <c r="F239" s="11">
        <f>ROUND(E239*31%,0)</f>
        <v>24862</v>
      </c>
      <c r="G239" s="12">
        <f>SUM(E239:F239)</f>
        <v>105062</v>
      </c>
      <c r="H239" s="11">
        <f t="shared" si="42"/>
        <v>0</v>
      </c>
      <c r="I239" s="11">
        <f t="shared" si="42"/>
        <v>2406</v>
      </c>
      <c r="J239" s="12">
        <f t="shared" si="42"/>
        <v>2406</v>
      </c>
      <c r="K239" s="23">
        <f>J239</f>
        <v>2406</v>
      </c>
      <c r="L239" s="25">
        <f>J239-SUM(K239:K239)</f>
        <v>0</v>
      </c>
      <c r="M239" s="21"/>
      <c r="N239" s="4"/>
      <c r="O239" s="4"/>
      <c r="P239" s="4"/>
      <c r="Q239" s="4"/>
      <c r="R239" s="4"/>
      <c r="S239" s="4"/>
      <c r="T239" s="4"/>
      <c r="U239" s="4"/>
      <c r="V239" s="4"/>
    </row>
    <row r="240" spans="1:22" s="16" customFormat="1" ht="20.25" customHeight="1">
      <c r="A240" s="10">
        <v>44621</v>
      </c>
      <c r="B240" s="11">
        <f>B239</f>
        <v>80200</v>
      </c>
      <c r="C240" s="11">
        <f>ROUND(B240*34%,0)</f>
        <v>27268</v>
      </c>
      <c r="D240" s="12">
        <f>SUM(B240:C240)</f>
        <v>107468</v>
      </c>
      <c r="E240" s="11">
        <f>B240</f>
        <v>80200</v>
      </c>
      <c r="F240" s="11">
        <f>ROUND(E240*31%,0)</f>
        <v>24862</v>
      </c>
      <c r="G240" s="12">
        <f>SUM(E240:F240)</f>
        <v>105062</v>
      </c>
      <c r="H240" s="11">
        <f t="shared" si="42"/>
        <v>0</v>
      </c>
      <c r="I240" s="11">
        <f t="shared" si="42"/>
        <v>2406</v>
      </c>
      <c r="J240" s="12">
        <f t="shared" si="42"/>
        <v>2406</v>
      </c>
      <c r="K240" s="23">
        <f>J240</f>
        <v>2406</v>
      </c>
      <c r="L240" s="25">
        <f>J240-SUM(K240:K240)</f>
        <v>0</v>
      </c>
      <c r="M240" s="21"/>
      <c r="N240" s="4"/>
      <c r="O240" s="4"/>
      <c r="P240" s="4"/>
      <c r="Q240" s="4"/>
      <c r="R240" s="4"/>
      <c r="S240" s="4"/>
      <c r="T240" s="4"/>
      <c r="U240" s="4"/>
      <c r="V240" s="4"/>
    </row>
    <row r="241" spans="1:22" s="16" customFormat="1" ht="23.25" customHeight="1">
      <c r="A241" s="13" t="s">
        <v>65</v>
      </c>
      <c r="B241" s="14">
        <f t="shared" ref="B241:L241" si="43">SUM(B238:B240)</f>
        <v>240600</v>
      </c>
      <c r="C241" s="14">
        <f t="shared" si="43"/>
        <v>81804</v>
      </c>
      <c r="D241" s="15">
        <f t="shared" si="43"/>
        <v>322404</v>
      </c>
      <c r="E241" s="14">
        <f t="shared" si="43"/>
        <v>240600</v>
      </c>
      <c r="F241" s="14">
        <f t="shared" si="43"/>
        <v>74586</v>
      </c>
      <c r="G241" s="15">
        <f t="shared" si="43"/>
        <v>315186</v>
      </c>
      <c r="H241" s="14">
        <f t="shared" si="43"/>
        <v>0</v>
      </c>
      <c r="I241" s="14">
        <f t="shared" si="43"/>
        <v>7218</v>
      </c>
      <c r="J241" s="15">
        <f t="shared" si="43"/>
        <v>7218</v>
      </c>
      <c r="K241" s="24">
        <f t="shared" si="43"/>
        <v>7218</v>
      </c>
      <c r="L241" s="26">
        <f t="shared" si="43"/>
        <v>0</v>
      </c>
      <c r="M241" s="22"/>
      <c r="N241" s="4"/>
      <c r="O241" s="4"/>
      <c r="P241" s="4"/>
      <c r="Q241" s="4"/>
      <c r="R241" s="4"/>
      <c r="S241" s="4"/>
      <c r="T241" s="4"/>
      <c r="U241" s="4"/>
      <c r="V241" s="4"/>
    </row>
    <row r="242" spans="1:22" s="16" customForma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18"/>
      <c r="N242" s="4"/>
      <c r="O242" s="4"/>
      <c r="P242" s="4"/>
      <c r="Q242" s="4"/>
      <c r="R242" s="4"/>
      <c r="S242" s="4"/>
      <c r="T242" s="4"/>
      <c r="U242" s="4"/>
      <c r="V242" s="4"/>
    </row>
    <row r="243" spans="1:22" s="16" customForma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18"/>
      <c r="N243" s="4"/>
      <c r="O243" s="4"/>
      <c r="P243" s="4"/>
      <c r="Q243" s="4"/>
      <c r="R243" s="4"/>
      <c r="S243" s="4"/>
      <c r="T243" s="4"/>
      <c r="U243" s="4"/>
      <c r="V243" s="4"/>
    </row>
    <row r="244" spans="1:22" s="16" customForma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18"/>
      <c r="N244" s="4"/>
      <c r="O244" s="4"/>
      <c r="P244" s="4"/>
      <c r="Q244" s="4"/>
      <c r="R244" s="4"/>
      <c r="S244" s="4"/>
      <c r="T244" s="4"/>
      <c r="U244" s="4"/>
      <c r="V244" s="4"/>
    </row>
    <row r="245" spans="1:22" s="16" customForma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18"/>
      <c r="N245" s="4"/>
      <c r="O245" s="4"/>
      <c r="P245" s="4"/>
      <c r="Q245" s="4"/>
      <c r="R245" s="4"/>
      <c r="S245" s="4"/>
      <c r="T245" s="4"/>
      <c r="U245" s="4"/>
      <c r="V245" s="4"/>
    </row>
    <row r="246" spans="1:22" s="16" customFormat="1" ht="18" customHeight="1">
      <c r="A246" s="5" t="s">
        <v>55</v>
      </c>
      <c r="B246" s="43" t="str">
        <f>MASTER!B27</f>
        <v>EMPLOYEE 23</v>
      </c>
      <c r="C246" s="34"/>
      <c r="D246" s="34"/>
      <c r="E246" s="34"/>
      <c r="F246" s="35"/>
      <c r="G246" s="44" t="s">
        <v>56</v>
      </c>
      <c r="H246" s="35"/>
      <c r="I246" s="43" t="str">
        <f>MASTER!C27</f>
        <v>LECTURER</v>
      </c>
      <c r="J246" s="35"/>
      <c r="K246" s="6"/>
      <c r="L246" s="6"/>
      <c r="M246" s="19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16" customFormat="1" ht="17.25">
      <c r="A247" s="45" t="s">
        <v>57</v>
      </c>
      <c r="B247" s="47" t="s">
        <v>58</v>
      </c>
      <c r="C247" s="48"/>
      <c r="D247" s="49"/>
      <c r="E247" s="50" t="s">
        <v>59</v>
      </c>
      <c r="F247" s="48"/>
      <c r="G247" s="49"/>
      <c r="H247" s="50" t="s">
        <v>60</v>
      </c>
      <c r="I247" s="48"/>
      <c r="J247" s="49"/>
      <c r="K247" s="51" t="str">
        <f>IF(MASTER!E27="NO","DEDUCTION GPF","DEDUCTION GPF 2004")</f>
        <v>DEDUCTION GPF</v>
      </c>
      <c r="L247" s="53" t="s">
        <v>61</v>
      </c>
      <c r="M247" s="20"/>
      <c r="N247" s="4"/>
      <c r="O247" s="4"/>
      <c r="P247" s="4"/>
      <c r="Q247" s="4"/>
      <c r="R247" s="4"/>
      <c r="S247" s="4"/>
      <c r="T247" s="4"/>
      <c r="U247" s="4"/>
      <c r="V247" s="4"/>
    </row>
    <row r="248" spans="1:22" s="16" customFormat="1" ht="17.25">
      <c r="A248" s="46"/>
      <c r="B248" s="8" t="s">
        <v>63</v>
      </c>
      <c r="C248" s="8" t="s">
        <v>64</v>
      </c>
      <c r="D248" s="8" t="s">
        <v>65</v>
      </c>
      <c r="E248" s="9" t="s">
        <v>63</v>
      </c>
      <c r="F248" s="9" t="s">
        <v>64</v>
      </c>
      <c r="G248" s="9" t="s">
        <v>65</v>
      </c>
      <c r="H248" s="9" t="s">
        <v>63</v>
      </c>
      <c r="I248" s="9" t="s">
        <v>64</v>
      </c>
      <c r="J248" s="9" t="s">
        <v>65</v>
      </c>
      <c r="K248" s="52"/>
      <c r="L248" s="36"/>
      <c r="M248" s="17"/>
      <c r="N248" s="4"/>
      <c r="O248" s="4"/>
      <c r="P248" s="4"/>
      <c r="Q248" s="4"/>
      <c r="R248" s="4"/>
      <c r="S248" s="4"/>
      <c r="T248" s="4"/>
      <c r="U248" s="4"/>
      <c r="V248" s="4"/>
    </row>
    <row r="249" spans="1:22" s="16" customFormat="1" ht="20.25" customHeight="1">
      <c r="A249" s="10">
        <v>44562</v>
      </c>
      <c r="B249" s="11">
        <f>MASTER!D27</f>
        <v>80200</v>
      </c>
      <c r="C249" s="11">
        <f>ROUND(B249*34%,0)</f>
        <v>27268</v>
      </c>
      <c r="D249" s="12">
        <f>SUM(B249:C249)</f>
        <v>107468</v>
      </c>
      <c r="E249" s="11">
        <f>B249</f>
        <v>80200</v>
      </c>
      <c r="F249" s="11">
        <f>ROUND(E249*31%,0)</f>
        <v>24862</v>
      </c>
      <c r="G249" s="12">
        <f>SUM(E249:F249)</f>
        <v>105062</v>
      </c>
      <c r="H249" s="11">
        <f t="shared" ref="H249:J251" si="44">B249-E249</f>
        <v>0</v>
      </c>
      <c r="I249" s="11">
        <f t="shared" si="44"/>
        <v>2406</v>
      </c>
      <c r="J249" s="12">
        <f t="shared" si="44"/>
        <v>2406</v>
      </c>
      <c r="K249" s="23">
        <f>J249</f>
        <v>2406</v>
      </c>
      <c r="L249" s="25">
        <f>J249-SUM(K249:K249)</f>
        <v>0</v>
      </c>
      <c r="M249" s="21"/>
      <c r="N249" s="4"/>
      <c r="O249" s="4"/>
      <c r="P249" s="4"/>
      <c r="Q249" s="4"/>
      <c r="R249" s="4"/>
      <c r="S249" s="4"/>
      <c r="T249" s="4"/>
      <c r="U249" s="4"/>
      <c r="V249" s="4"/>
    </row>
    <row r="250" spans="1:22" s="16" customFormat="1" ht="20.25" customHeight="1">
      <c r="A250" s="10">
        <v>44593</v>
      </c>
      <c r="B250" s="11">
        <f>B249</f>
        <v>80200</v>
      </c>
      <c r="C250" s="11">
        <f>ROUND(B250*34%,0)</f>
        <v>27268</v>
      </c>
      <c r="D250" s="12">
        <f>SUM(B250:C250)</f>
        <v>107468</v>
      </c>
      <c r="E250" s="11">
        <f>B250</f>
        <v>80200</v>
      </c>
      <c r="F250" s="11">
        <f>ROUND(E250*31%,0)</f>
        <v>24862</v>
      </c>
      <c r="G250" s="12">
        <f>SUM(E250:F250)</f>
        <v>105062</v>
      </c>
      <c r="H250" s="11">
        <f t="shared" si="44"/>
        <v>0</v>
      </c>
      <c r="I250" s="11">
        <f t="shared" si="44"/>
        <v>2406</v>
      </c>
      <c r="J250" s="12">
        <f t="shared" si="44"/>
        <v>2406</v>
      </c>
      <c r="K250" s="23">
        <f>J250</f>
        <v>2406</v>
      </c>
      <c r="L250" s="25">
        <f>J250-SUM(K250:K250)</f>
        <v>0</v>
      </c>
      <c r="M250" s="21"/>
      <c r="N250" s="4"/>
      <c r="O250" s="4"/>
      <c r="P250" s="4"/>
      <c r="Q250" s="4"/>
      <c r="R250" s="4"/>
      <c r="S250" s="4"/>
      <c r="T250" s="4"/>
      <c r="U250" s="4"/>
      <c r="V250" s="4"/>
    </row>
    <row r="251" spans="1:22" s="16" customFormat="1" ht="20.25" customHeight="1">
      <c r="A251" s="10">
        <v>44621</v>
      </c>
      <c r="B251" s="11">
        <f>B250</f>
        <v>80200</v>
      </c>
      <c r="C251" s="11">
        <f>ROUND(B251*34%,0)</f>
        <v>27268</v>
      </c>
      <c r="D251" s="12">
        <f>SUM(B251:C251)</f>
        <v>107468</v>
      </c>
      <c r="E251" s="11">
        <f>B251</f>
        <v>80200</v>
      </c>
      <c r="F251" s="11">
        <f>ROUND(E251*31%,0)</f>
        <v>24862</v>
      </c>
      <c r="G251" s="12">
        <f>SUM(E251:F251)</f>
        <v>105062</v>
      </c>
      <c r="H251" s="11">
        <f t="shared" si="44"/>
        <v>0</v>
      </c>
      <c r="I251" s="11">
        <f t="shared" si="44"/>
        <v>2406</v>
      </c>
      <c r="J251" s="12">
        <f t="shared" si="44"/>
        <v>2406</v>
      </c>
      <c r="K251" s="23">
        <f>J251</f>
        <v>2406</v>
      </c>
      <c r="L251" s="25">
        <f>J251-SUM(K251:K251)</f>
        <v>0</v>
      </c>
      <c r="M251" s="21"/>
      <c r="N251" s="4"/>
      <c r="O251" s="4"/>
      <c r="P251" s="4"/>
      <c r="Q251" s="4"/>
      <c r="R251" s="4"/>
      <c r="S251" s="4"/>
      <c r="T251" s="4"/>
      <c r="U251" s="4"/>
      <c r="V251" s="4"/>
    </row>
    <row r="252" spans="1:22" s="16" customFormat="1" ht="23.25" customHeight="1">
      <c r="A252" s="13" t="s">
        <v>65</v>
      </c>
      <c r="B252" s="14">
        <f t="shared" ref="B252:L252" si="45">SUM(B249:B251)</f>
        <v>240600</v>
      </c>
      <c r="C252" s="14">
        <f t="shared" si="45"/>
        <v>81804</v>
      </c>
      <c r="D252" s="15">
        <f t="shared" si="45"/>
        <v>322404</v>
      </c>
      <c r="E252" s="14">
        <f t="shared" si="45"/>
        <v>240600</v>
      </c>
      <c r="F252" s="14">
        <f t="shared" si="45"/>
        <v>74586</v>
      </c>
      <c r="G252" s="15">
        <f t="shared" si="45"/>
        <v>315186</v>
      </c>
      <c r="H252" s="14">
        <f t="shared" si="45"/>
        <v>0</v>
      </c>
      <c r="I252" s="14">
        <f t="shared" si="45"/>
        <v>7218</v>
      </c>
      <c r="J252" s="15">
        <f t="shared" si="45"/>
        <v>7218</v>
      </c>
      <c r="K252" s="24">
        <f t="shared" si="45"/>
        <v>7218</v>
      </c>
      <c r="L252" s="26">
        <f t="shared" si="45"/>
        <v>0</v>
      </c>
      <c r="M252" s="22"/>
      <c r="N252" s="4"/>
      <c r="O252" s="4"/>
      <c r="P252" s="4"/>
      <c r="Q252" s="4"/>
      <c r="R252" s="4"/>
      <c r="S252" s="4"/>
      <c r="T252" s="4"/>
      <c r="U252" s="4"/>
      <c r="V252" s="4"/>
    </row>
    <row r="253" spans="1:22" s="16" customForma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18"/>
      <c r="N253" s="4"/>
      <c r="O253" s="4"/>
      <c r="P253" s="4"/>
      <c r="Q253" s="4"/>
      <c r="R253" s="4"/>
      <c r="S253" s="4"/>
      <c r="T253" s="4"/>
      <c r="U253" s="4"/>
      <c r="V253" s="4"/>
    </row>
    <row r="254" spans="1:22" s="16" customForma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18"/>
      <c r="N254" s="4"/>
      <c r="O254" s="4"/>
      <c r="P254" s="4"/>
      <c r="Q254" s="4"/>
      <c r="R254" s="4"/>
      <c r="S254" s="4"/>
      <c r="T254" s="4"/>
      <c r="U254" s="4"/>
      <c r="V254" s="4"/>
    </row>
    <row r="255" spans="1:22" s="16" customForma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18"/>
      <c r="N255" s="4"/>
      <c r="O255" s="4"/>
      <c r="P255" s="4"/>
      <c r="Q255" s="4"/>
      <c r="R255" s="4"/>
      <c r="S255" s="4"/>
      <c r="T255" s="4"/>
      <c r="U255" s="4"/>
      <c r="V255" s="4"/>
    </row>
    <row r="256" spans="1:22" s="16" customForma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18"/>
      <c r="N256" s="4"/>
      <c r="O256" s="4"/>
      <c r="P256" s="4"/>
      <c r="Q256" s="4"/>
      <c r="R256" s="4"/>
      <c r="S256" s="4"/>
      <c r="T256" s="4"/>
      <c r="U256" s="4"/>
      <c r="V256" s="4"/>
    </row>
    <row r="257" spans="1:22" s="16" customFormat="1" ht="18" customHeight="1">
      <c r="A257" s="5" t="s">
        <v>55</v>
      </c>
      <c r="B257" s="43" t="str">
        <f>MASTER!B28</f>
        <v>EMPLOYEE 24</v>
      </c>
      <c r="C257" s="34"/>
      <c r="D257" s="34"/>
      <c r="E257" s="34"/>
      <c r="F257" s="35"/>
      <c r="G257" s="44" t="s">
        <v>56</v>
      </c>
      <c r="H257" s="35"/>
      <c r="I257" s="43" t="str">
        <f>MASTER!C28</f>
        <v>LECTURER</v>
      </c>
      <c r="J257" s="35"/>
      <c r="K257" s="6"/>
      <c r="L257" s="6"/>
      <c r="M257" s="19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16" customFormat="1" ht="17.25">
      <c r="A258" s="45" t="s">
        <v>57</v>
      </c>
      <c r="B258" s="47" t="s">
        <v>58</v>
      </c>
      <c r="C258" s="48"/>
      <c r="D258" s="49"/>
      <c r="E258" s="50" t="s">
        <v>59</v>
      </c>
      <c r="F258" s="48"/>
      <c r="G258" s="49"/>
      <c r="H258" s="50" t="s">
        <v>60</v>
      </c>
      <c r="I258" s="48"/>
      <c r="J258" s="49"/>
      <c r="K258" s="51" t="str">
        <f>IF(MASTER!E28="NO","DEDUCTION GPF","DEDUCTION GPF 2004")</f>
        <v>DEDUCTION GPF</v>
      </c>
      <c r="L258" s="53" t="s">
        <v>61</v>
      </c>
      <c r="M258" s="20"/>
      <c r="N258" s="4"/>
      <c r="O258" s="4"/>
      <c r="P258" s="4"/>
      <c r="Q258" s="4"/>
      <c r="R258" s="4"/>
      <c r="S258" s="4"/>
      <c r="T258" s="4"/>
      <c r="U258" s="4"/>
      <c r="V258" s="4"/>
    </row>
    <row r="259" spans="1:22" s="16" customFormat="1" ht="17.25">
      <c r="A259" s="46"/>
      <c r="B259" s="8" t="s">
        <v>63</v>
      </c>
      <c r="C259" s="8" t="s">
        <v>64</v>
      </c>
      <c r="D259" s="8" t="s">
        <v>65</v>
      </c>
      <c r="E259" s="9" t="s">
        <v>63</v>
      </c>
      <c r="F259" s="9" t="s">
        <v>64</v>
      </c>
      <c r="G259" s="9" t="s">
        <v>65</v>
      </c>
      <c r="H259" s="9" t="s">
        <v>63</v>
      </c>
      <c r="I259" s="9" t="s">
        <v>64</v>
      </c>
      <c r="J259" s="9" t="s">
        <v>65</v>
      </c>
      <c r="K259" s="52"/>
      <c r="L259" s="36"/>
      <c r="M259" s="17"/>
      <c r="N259" s="4"/>
      <c r="O259" s="4"/>
      <c r="P259" s="4"/>
      <c r="Q259" s="4"/>
      <c r="R259" s="4"/>
      <c r="S259" s="4"/>
      <c r="T259" s="4"/>
      <c r="U259" s="4"/>
      <c r="V259" s="4"/>
    </row>
    <row r="260" spans="1:22" s="16" customFormat="1" ht="20.25" customHeight="1">
      <c r="A260" s="10">
        <v>44562</v>
      </c>
      <c r="B260" s="11">
        <f>MASTER!D28</f>
        <v>80200</v>
      </c>
      <c r="C260" s="11">
        <f>ROUND(B260*34%,0)</f>
        <v>27268</v>
      </c>
      <c r="D260" s="12">
        <f>SUM(B260:C260)</f>
        <v>107468</v>
      </c>
      <c r="E260" s="11">
        <f>B260</f>
        <v>80200</v>
      </c>
      <c r="F260" s="11">
        <f>ROUND(E260*31%,0)</f>
        <v>24862</v>
      </c>
      <c r="G260" s="12">
        <f>SUM(E260:F260)</f>
        <v>105062</v>
      </c>
      <c r="H260" s="11">
        <f t="shared" ref="H260:J262" si="46">B260-E260</f>
        <v>0</v>
      </c>
      <c r="I260" s="11">
        <f t="shared" si="46"/>
        <v>2406</v>
      </c>
      <c r="J260" s="12">
        <f t="shared" si="46"/>
        <v>2406</v>
      </c>
      <c r="K260" s="23">
        <f>J260</f>
        <v>2406</v>
      </c>
      <c r="L260" s="25">
        <f>J260-SUM(K260:K260)</f>
        <v>0</v>
      </c>
      <c r="M260" s="21"/>
      <c r="N260" s="4"/>
      <c r="O260" s="4"/>
      <c r="P260" s="4"/>
      <c r="Q260" s="4"/>
      <c r="R260" s="4"/>
      <c r="S260" s="4"/>
      <c r="T260" s="4"/>
      <c r="U260" s="4"/>
      <c r="V260" s="4"/>
    </row>
    <row r="261" spans="1:22" s="16" customFormat="1" ht="20.25" customHeight="1">
      <c r="A261" s="10">
        <v>44593</v>
      </c>
      <c r="B261" s="11">
        <f>B260</f>
        <v>80200</v>
      </c>
      <c r="C261" s="11">
        <f>ROUND(B261*34%,0)</f>
        <v>27268</v>
      </c>
      <c r="D261" s="12">
        <f>SUM(B261:C261)</f>
        <v>107468</v>
      </c>
      <c r="E261" s="11">
        <f>B261</f>
        <v>80200</v>
      </c>
      <c r="F261" s="11">
        <f>ROUND(E261*31%,0)</f>
        <v>24862</v>
      </c>
      <c r="G261" s="12">
        <f>SUM(E261:F261)</f>
        <v>105062</v>
      </c>
      <c r="H261" s="11">
        <f t="shared" si="46"/>
        <v>0</v>
      </c>
      <c r="I261" s="11">
        <f t="shared" si="46"/>
        <v>2406</v>
      </c>
      <c r="J261" s="12">
        <f t="shared" si="46"/>
        <v>2406</v>
      </c>
      <c r="K261" s="23">
        <f>J261</f>
        <v>2406</v>
      </c>
      <c r="L261" s="25">
        <f>J261-SUM(K261:K261)</f>
        <v>0</v>
      </c>
      <c r="M261" s="21"/>
      <c r="N261" s="4"/>
      <c r="O261" s="4"/>
      <c r="P261" s="4"/>
      <c r="Q261" s="4"/>
      <c r="R261" s="4"/>
      <c r="S261" s="4"/>
      <c r="T261" s="4"/>
      <c r="U261" s="4"/>
      <c r="V261" s="4"/>
    </row>
    <row r="262" spans="1:22" s="16" customFormat="1" ht="20.25" customHeight="1">
      <c r="A262" s="10">
        <v>44621</v>
      </c>
      <c r="B262" s="11">
        <f>B261</f>
        <v>80200</v>
      </c>
      <c r="C262" s="11">
        <f>ROUND(B262*34%,0)</f>
        <v>27268</v>
      </c>
      <c r="D262" s="12">
        <f>SUM(B262:C262)</f>
        <v>107468</v>
      </c>
      <c r="E262" s="11">
        <f>B262</f>
        <v>80200</v>
      </c>
      <c r="F262" s="11">
        <f>ROUND(E262*31%,0)</f>
        <v>24862</v>
      </c>
      <c r="G262" s="12">
        <f>SUM(E262:F262)</f>
        <v>105062</v>
      </c>
      <c r="H262" s="11">
        <f t="shared" si="46"/>
        <v>0</v>
      </c>
      <c r="I262" s="11">
        <f t="shared" si="46"/>
        <v>2406</v>
      </c>
      <c r="J262" s="12">
        <f t="shared" si="46"/>
        <v>2406</v>
      </c>
      <c r="K262" s="23">
        <f>J262</f>
        <v>2406</v>
      </c>
      <c r="L262" s="25">
        <f>J262-SUM(K262:K262)</f>
        <v>0</v>
      </c>
      <c r="M262" s="21"/>
      <c r="N262" s="4"/>
      <c r="O262" s="4"/>
      <c r="P262" s="4"/>
      <c r="Q262" s="4"/>
      <c r="R262" s="4"/>
      <c r="S262" s="4"/>
      <c r="T262" s="4"/>
      <c r="U262" s="4"/>
      <c r="V262" s="4"/>
    </row>
    <row r="263" spans="1:22" s="16" customFormat="1" ht="23.25" customHeight="1">
      <c r="A263" s="13" t="s">
        <v>65</v>
      </c>
      <c r="B263" s="14">
        <f t="shared" ref="B263:L263" si="47">SUM(B260:B262)</f>
        <v>240600</v>
      </c>
      <c r="C263" s="14">
        <f t="shared" si="47"/>
        <v>81804</v>
      </c>
      <c r="D263" s="15">
        <f t="shared" si="47"/>
        <v>322404</v>
      </c>
      <c r="E263" s="14">
        <f t="shared" si="47"/>
        <v>240600</v>
      </c>
      <c r="F263" s="14">
        <f t="shared" si="47"/>
        <v>74586</v>
      </c>
      <c r="G263" s="15">
        <f t="shared" si="47"/>
        <v>315186</v>
      </c>
      <c r="H263" s="14">
        <f t="shared" si="47"/>
        <v>0</v>
      </c>
      <c r="I263" s="14">
        <f t="shared" si="47"/>
        <v>7218</v>
      </c>
      <c r="J263" s="15">
        <f t="shared" si="47"/>
        <v>7218</v>
      </c>
      <c r="K263" s="24">
        <f t="shared" si="47"/>
        <v>7218</v>
      </c>
      <c r="L263" s="26">
        <f t="shared" si="47"/>
        <v>0</v>
      </c>
      <c r="M263" s="22"/>
      <c r="N263" s="4"/>
      <c r="O263" s="4"/>
      <c r="P263" s="4"/>
      <c r="Q263" s="4"/>
      <c r="R263" s="4"/>
      <c r="S263" s="4"/>
      <c r="T263" s="4"/>
      <c r="U263" s="4"/>
      <c r="V263" s="4"/>
    </row>
    <row r="264" spans="1:22" s="16" customForma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18"/>
      <c r="N264" s="4"/>
      <c r="O264" s="4"/>
      <c r="P264" s="4"/>
      <c r="Q264" s="4"/>
      <c r="R264" s="4"/>
      <c r="S264" s="4"/>
      <c r="T264" s="4"/>
      <c r="U264" s="4"/>
      <c r="V264" s="4"/>
    </row>
    <row r="265" spans="1:22" s="16" customForma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18"/>
      <c r="N265" s="4"/>
      <c r="O265" s="4"/>
      <c r="P265" s="4"/>
      <c r="Q265" s="4"/>
      <c r="R265" s="4"/>
      <c r="S265" s="4"/>
      <c r="T265" s="4"/>
      <c r="U265" s="4"/>
      <c r="V265" s="4"/>
    </row>
    <row r="266" spans="1:22" s="16" customForma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18"/>
      <c r="N266" s="4"/>
      <c r="O266" s="4"/>
      <c r="P266" s="4"/>
      <c r="Q266" s="4"/>
      <c r="R266" s="4"/>
      <c r="S266" s="4"/>
      <c r="T266" s="4"/>
      <c r="U266" s="4"/>
      <c r="V266" s="4"/>
    </row>
    <row r="267" spans="1:22" s="16" customForma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18"/>
      <c r="N267" s="4"/>
      <c r="O267" s="4"/>
      <c r="P267" s="4"/>
      <c r="Q267" s="4"/>
      <c r="R267" s="4"/>
      <c r="S267" s="4"/>
      <c r="T267" s="4"/>
      <c r="U267" s="4"/>
      <c r="V267" s="4"/>
    </row>
    <row r="268" spans="1:22" s="16" customFormat="1" ht="18" customHeight="1">
      <c r="A268" s="5" t="s">
        <v>55</v>
      </c>
      <c r="B268" s="43" t="str">
        <f>MASTER!B29</f>
        <v>EMPLOYEE 25</v>
      </c>
      <c r="C268" s="34"/>
      <c r="D268" s="34"/>
      <c r="E268" s="34"/>
      <c r="F268" s="35"/>
      <c r="G268" s="44" t="s">
        <v>56</v>
      </c>
      <c r="H268" s="35"/>
      <c r="I268" s="43" t="str">
        <f>MASTER!C29</f>
        <v>LECTURER</v>
      </c>
      <c r="J268" s="35"/>
      <c r="K268" s="6"/>
      <c r="L268" s="6"/>
      <c r="M268" s="19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16" customFormat="1" ht="17.25">
      <c r="A269" s="45" t="s">
        <v>57</v>
      </c>
      <c r="B269" s="47" t="s">
        <v>58</v>
      </c>
      <c r="C269" s="48"/>
      <c r="D269" s="49"/>
      <c r="E269" s="50" t="s">
        <v>59</v>
      </c>
      <c r="F269" s="48"/>
      <c r="G269" s="49"/>
      <c r="H269" s="50" t="s">
        <v>60</v>
      </c>
      <c r="I269" s="48"/>
      <c r="J269" s="49"/>
      <c r="K269" s="51" t="str">
        <f>IF(MASTER!E29="NO","DEDUCTION GPF","DEDUCTION GPF 2004")</f>
        <v>DEDUCTION GPF</v>
      </c>
      <c r="L269" s="53" t="s">
        <v>61</v>
      </c>
      <c r="M269" s="20"/>
      <c r="N269" s="4"/>
      <c r="O269" s="4"/>
      <c r="P269" s="4"/>
      <c r="Q269" s="4"/>
      <c r="R269" s="4"/>
      <c r="S269" s="4"/>
      <c r="T269" s="4"/>
      <c r="U269" s="4"/>
      <c r="V269" s="4"/>
    </row>
    <row r="270" spans="1:22" s="16" customFormat="1" ht="17.25">
      <c r="A270" s="46"/>
      <c r="B270" s="8" t="s">
        <v>63</v>
      </c>
      <c r="C270" s="8" t="s">
        <v>64</v>
      </c>
      <c r="D270" s="8" t="s">
        <v>65</v>
      </c>
      <c r="E270" s="9" t="s">
        <v>63</v>
      </c>
      <c r="F270" s="9" t="s">
        <v>64</v>
      </c>
      <c r="G270" s="9" t="s">
        <v>65</v>
      </c>
      <c r="H270" s="9" t="s">
        <v>63</v>
      </c>
      <c r="I270" s="9" t="s">
        <v>64</v>
      </c>
      <c r="J270" s="9" t="s">
        <v>65</v>
      </c>
      <c r="K270" s="52"/>
      <c r="L270" s="36"/>
      <c r="M270" s="17"/>
      <c r="N270" s="4"/>
      <c r="O270" s="4"/>
      <c r="P270" s="4"/>
      <c r="Q270" s="4"/>
      <c r="R270" s="4"/>
      <c r="S270" s="4"/>
      <c r="T270" s="4"/>
      <c r="U270" s="4"/>
      <c r="V270" s="4"/>
    </row>
    <row r="271" spans="1:22" s="16" customFormat="1" ht="20.25" customHeight="1">
      <c r="A271" s="10">
        <v>44562</v>
      </c>
      <c r="B271" s="11">
        <f>MASTER!D29</f>
        <v>80200</v>
      </c>
      <c r="C271" s="11">
        <f>ROUND(B271*34%,0)</f>
        <v>27268</v>
      </c>
      <c r="D271" s="12">
        <f>SUM(B271:C271)</f>
        <v>107468</v>
      </c>
      <c r="E271" s="11">
        <f>B271</f>
        <v>80200</v>
      </c>
      <c r="F271" s="11">
        <f>ROUND(E271*31%,0)</f>
        <v>24862</v>
      </c>
      <c r="G271" s="12">
        <f>SUM(E271:F271)</f>
        <v>105062</v>
      </c>
      <c r="H271" s="11">
        <f t="shared" ref="H271:J273" si="48">B271-E271</f>
        <v>0</v>
      </c>
      <c r="I271" s="11">
        <f t="shared" si="48"/>
        <v>2406</v>
      </c>
      <c r="J271" s="12">
        <f t="shared" si="48"/>
        <v>2406</v>
      </c>
      <c r="K271" s="23">
        <f>J271</f>
        <v>2406</v>
      </c>
      <c r="L271" s="25">
        <f>J271-SUM(K271:K271)</f>
        <v>0</v>
      </c>
      <c r="M271" s="21"/>
      <c r="N271" s="4"/>
      <c r="O271" s="4"/>
      <c r="P271" s="4"/>
      <c r="Q271" s="4"/>
      <c r="R271" s="4"/>
      <c r="S271" s="4"/>
      <c r="T271" s="4"/>
      <c r="U271" s="4"/>
      <c r="V271" s="4"/>
    </row>
    <row r="272" spans="1:22" s="16" customFormat="1" ht="20.25" customHeight="1">
      <c r="A272" s="10">
        <v>44593</v>
      </c>
      <c r="B272" s="11">
        <f>B271</f>
        <v>80200</v>
      </c>
      <c r="C272" s="11">
        <f>ROUND(B272*34%,0)</f>
        <v>27268</v>
      </c>
      <c r="D272" s="12">
        <f>SUM(B272:C272)</f>
        <v>107468</v>
      </c>
      <c r="E272" s="11">
        <f>B272</f>
        <v>80200</v>
      </c>
      <c r="F272" s="11">
        <f>ROUND(E272*31%,0)</f>
        <v>24862</v>
      </c>
      <c r="G272" s="12">
        <f>SUM(E272:F272)</f>
        <v>105062</v>
      </c>
      <c r="H272" s="11">
        <f t="shared" si="48"/>
        <v>0</v>
      </c>
      <c r="I272" s="11">
        <f t="shared" si="48"/>
        <v>2406</v>
      </c>
      <c r="J272" s="12">
        <f t="shared" si="48"/>
        <v>2406</v>
      </c>
      <c r="K272" s="23">
        <f>J272</f>
        <v>2406</v>
      </c>
      <c r="L272" s="25">
        <f>J272-SUM(K272:K272)</f>
        <v>0</v>
      </c>
      <c r="M272" s="21"/>
      <c r="N272" s="4"/>
      <c r="O272" s="4"/>
      <c r="P272" s="4"/>
      <c r="Q272" s="4"/>
      <c r="R272" s="4"/>
      <c r="S272" s="4"/>
      <c r="T272" s="4"/>
      <c r="U272" s="4"/>
      <c r="V272" s="4"/>
    </row>
    <row r="273" spans="1:22" s="16" customFormat="1" ht="20.25" customHeight="1">
      <c r="A273" s="10">
        <v>44621</v>
      </c>
      <c r="B273" s="11">
        <f>B272</f>
        <v>80200</v>
      </c>
      <c r="C273" s="11">
        <f>ROUND(B273*34%,0)</f>
        <v>27268</v>
      </c>
      <c r="D273" s="12">
        <f>SUM(B273:C273)</f>
        <v>107468</v>
      </c>
      <c r="E273" s="11">
        <f>B273</f>
        <v>80200</v>
      </c>
      <c r="F273" s="11">
        <f>ROUND(E273*31%,0)</f>
        <v>24862</v>
      </c>
      <c r="G273" s="12">
        <f>SUM(E273:F273)</f>
        <v>105062</v>
      </c>
      <c r="H273" s="11">
        <f t="shared" si="48"/>
        <v>0</v>
      </c>
      <c r="I273" s="11">
        <f t="shared" si="48"/>
        <v>2406</v>
      </c>
      <c r="J273" s="12">
        <f t="shared" si="48"/>
        <v>2406</v>
      </c>
      <c r="K273" s="23">
        <f>J273</f>
        <v>2406</v>
      </c>
      <c r="L273" s="25">
        <f>J273-SUM(K273:K273)</f>
        <v>0</v>
      </c>
      <c r="M273" s="21"/>
      <c r="N273" s="4"/>
      <c r="O273" s="4"/>
      <c r="P273" s="4"/>
      <c r="Q273" s="4"/>
      <c r="R273" s="4"/>
      <c r="S273" s="4"/>
      <c r="T273" s="4"/>
      <c r="U273" s="4"/>
      <c r="V273" s="4"/>
    </row>
    <row r="274" spans="1:22" s="16" customFormat="1" ht="23.25" customHeight="1">
      <c r="A274" s="13" t="s">
        <v>65</v>
      </c>
      <c r="B274" s="14">
        <f t="shared" ref="B274:L274" si="49">SUM(B271:B273)</f>
        <v>240600</v>
      </c>
      <c r="C274" s="14">
        <f t="shared" si="49"/>
        <v>81804</v>
      </c>
      <c r="D274" s="15">
        <f t="shared" si="49"/>
        <v>322404</v>
      </c>
      <c r="E274" s="14">
        <f t="shared" si="49"/>
        <v>240600</v>
      </c>
      <c r="F274" s="14">
        <f t="shared" si="49"/>
        <v>74586</v>
      </c>
      <c r="G274" s="15">
        <f t="shared" si="49"/>
        <v>315186</v>
      </c>
      <c r="H274" s="14">
        <f t="shared" si="49"/>
        <v>0</v>
      </c>
      <c r="I274" s="14">
        <f t="shared" si="49"/>
        <v>7218</v>
      </c>
      <c r="J274" s="15">
        <f t="shared" si="49"/>
        <v>7218</v>
      </c>
      <c r="K274" s="24">
        <f t="shared" si="49"/>
        <v>7218</v>
      </c>
      <c r="L274" s="26">
        <f t="shared" si="49"/>
        <v>0</v>
      </c>
      <c r="M274" s="22"/>
      <c r="N274" s="4"/>
      <c r="O274" s="4"/>
      <c r="P274" s="4"/>
      <c r="Q274" s="4"/>
      <c r="R274" s="4"/>
      <c r="S274" s="4"/>
      <c r="T274" s="4"/>
      <c r="U274" s="4"/>
      <c r="V274" s="4"/>
    </row>
    <row r="275" spans="1:22" s="16" customForma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18"/>
      <c r="N275" s="4"/>
      <c r="O275" s="4"/>
      <c r="P275" s="4"/>
      <c r="Q275" s="4"/>
      <c r="R275" s="4"/>
      <c r="S275" s="4"/>
      <c r="T275" s="4"/>
      <c r="U275" s="4"/>
      <c r="V275" s="4"/>
    </row>
    <row r="276" spans="1:22" s="16" customForma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18"/>
      <c r="N276" s="4"/>
      <c r="O276" s="4"/>
      <c r="P276" s="4"/>
      <c r="Q276" s="4"/>
      <c r="R276" s="4"/>
      <c r="S276" s="4"/>
      <c r="T276" s="4"/>
      <c r="U276" s="4"/>
      <c r="V276" s="4"/>
    </row>
    <row r="277" spans="1:22" s="16" customForma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18"/>
      <c r="N277" s="4"/>
      <c r="O277" s="4"/>
      <c r="P277" s="4"/>
      <c r="Q277" s="4"/>
      <c r="R277" s="4"/>
      <c r="S277" s="4"/>
      <c r="T277" s="4"/>
      <c r="U277" s="4"/>
      <c r="V277" s="4"/>
    </row>
    <row r="278" spans="1:22" s="16" customForma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18"/>
      <c r="N278" s="4"/>
      <c r="O278" s="4"/>
      <c r="P278" s="4"/>
      <c r="Q278" s="4"/>
      <c r="R278" s="4"/>
      <c r="S278" s="4"/>
      <c r="T278" s="4"/>
      <c r="U278" s="4"/>
      <c r="V278" s="4"/>
    </row>
    <row r="279" spans="1:22" s="16" customFormat="1" ht="18" customHeight="1">
      <c r="A279" s="5" t="s">
        <v>55</v>
      </c>
      <c r="B279" s="43" t="str">
        <f>MASTER!B30</f>
        <v>EMPLOYEE 26</v>
      </c>
      <c r="C279" s="34"/>
      <c r="D279" s="34"/>
      <c r="E279" s="34"/>
      <c r="F279" s="35"/>
      <c r="G279" s="44" t="s">
        <v>56</v>
      </c>
      <c r="H279" s="35"/>
      <c r="I279" s="43" t="str">
        <f>MASTER!C30</f>
        <v>LECTURER</v>
      </c>
      <c r="J279" s="35"/>
      <c r="K279" s="6"/>
      <c r="L279" s="6"/>
      <c r="M279" s="19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16" customFormat="1" ht="17.25">
      <c r="A280" s="45" t="s">
        <v>57</v>
      </c>
      <c r="B280" s="47" t="s">
        <v>58</v>
      </c>
      <c r="C280" s="48"/>
      <c r="D280" s="49"/>
      <c r="E280" s="50" t="s">
        <v>59</v>
      </c>
      <c r="F280" s="48"/>
      <c r="G280" s="49"/>
      <c r="H280" s="50" t="s">
        <v>60</v>
      </c>
      <c r="I280" s="48"/>
      <c r="J280" s="49"/>
      <c r="K280" s="51" t="str">
        <f>IF(MASTER!E30="NO","DEDUCTION GPF","DEDUCTION GPF 2004")</f>
        <v>DEDUCTION GPF</v>
      </c>
      <c r="L280" s="53" t="s">
        <v>61</v>
      </c>
      <c r="M280" s="20"/>
      <c r="N280" s="4"/>
      <c r="O280" s="4"/>
      <c r="P280" s="4"/>
      <c r="Q280" s="4"/>
      <c r="R280" s="4"/>
      <c r="S280" s="4"/>
      <c r="T280" s="4"/>
      <c r="U280" s="4"/>
      <c r="V280" s="4"/>
    </row>
    <row r="281" spans="1:22" s="16" customFormat="1" ht="17.25">
      <c r="A281" s="46"/>
      <c r="B281" s="8" t="s">
        <v>63</v>
      </c>
      <c r="C281" s="8" t="s">
        <v>64</v>
      </c>
      <c r="D281" s="8" t="s">
        <v>65</v>
      </c>
      <c r="E281" s="9" t="s">
        <v>63</v>
      </c>
      <c r="F281" s="9" t="s">
        <v>64</v>
      </c>
      <c r="G281" s="9" t="s">
        <v>65</v>
      </c>
      <c r="H281" s="9" t="s">
        <v>63</v>
      </c>
      <c r="I281" s="9" t="s">
        <v>64</v>
      </c>
      <c r="J281" s="9" t="s">
        <v>65</v>
      </c>
      <c r="K281" s="52"/>
      <c r="L281" s="36"/>
      <c r="M281" s="17"/>
      <c r="N281" s="4"/>
      <c r="O281" s="4"/>
      <c r="P281" s="4"/>
      <c r="Q281" s="4"/>
      <c r="R281" s="4"/>
      <c r="S281" s="4"/>
      <c r="T281" s="4"/>
      <c r="U281" s="4"/>
      <c r="V281" s="4"/>
    </row>
    <row r="282" spans="1:22" s="16" customFormat="1" ht="20.25" customHeight="1">
      <c r="A282" s="10">
        <v>44562</v>
      </c>
      <c r="B282" s="11">
        <f>MASTER!D30</f>
        <v>80200</v>
      </c>
      <c r="C282" s="11">
        <f>ROUND(B282*34%,0)</f>
        <v>27268</v>
      </c>
      <c r="D282" s="12">
        <f>SUM(B282:C282)</f>
        <v>107468</v>
      </c>
      <c r="E282" s="11">
        <f>B282</f>
        <v>80200</v>
      </c>
      <c r="F282" s="11">
        <f>ROUND(E282*31%,0)</f>
        <v>24862</v>
      </c>
      <c r="G282" s="12">
        <f>SUM(E282:F282)</f>
        <v>105062</v>
      </c>
      <c r="H282" s="11">
        <f t="shared" ref="H282:J284" si="50">B282-E282</f>
        <v>0</v>
      </c>
      <c r="I282" s="11">
        <f t="shared" si="50"/>
        <v>2406</v>
      </c>
      <c r="J282" s="12">
        <f t="shared" si="50"/>
        <v>2406</v>
      </c>
      <c r="K282" s="23">
        <f>J282</f>
        <v>2406</v>
      </c>
      <c r="L282" s="25">
        <f>J282-SUM(K282:K282)</f>
        <v>0</v>
      </c>
      <c r="M282" s="21"/>
      <c r="N282" s="4"/>
      <c r="O282" s="4"/>
      <c r="P282" s="4"/>
      <c r="Q282" s="4"/>
      <c r="R282" s="4"/>
      <c r="S282" s="4"/>
      <c r="T282" s="4"/>
      <c r="U282" s="4"/>
      <c r="V282" s="4"/>
    </row>
    <row r="283" spans="1:22" s="16" customFormat="1" ht="20.25" customHeight="1">
      <c r="A283" s="10">
        <v>44593</v>
      </c>
      <c r="B283" s="11">
        <f>B282</f>
        <v>80200</v>
      </c>
      <c r="C283" s="11">
        <f>ROUND(B283*34%,0)</f>
        <v>27268</v>
      </c>
      <c r="D283" s="12">
        <f>SUM(B283:C283)</f>
        <v>107468</v>
      </c>
      <c r="E283" s="11">
        <f>B283</f>
        <v>80200</v>
      </c>
      <c r="F283" s="11">
        <f>ROUND(E283*31%,0)</f>
        <v>24862</v>
      </c>
      <c r="G283" s="12">
        <f>SUM(E283:F283)</f>
        <v>105062</v>
      </c>
      <c r="H283" s="11">
        <f t="shared" si="50"/>
        <v>0</v>
      </c>
      <c r="I283" s="11">
        <f t="shared" si="50"/>
        <v>2406</v>
      </c>
      <c r="J283" s="12">
        <f t="shared" si="50"/>
        <v>2406</v>
      </c>
      <c r="K283" s="23">
        <f>J283</f>
        <v>2406</v>
      </c>
      <c r="L283" s="25">
        <f>J283-SUM(K283:K283)</f>
        <v>0</v>
      </c>
      <c r="M283" s="21"/>
      <c r="N283" s="4"/>
      <c r="O283" s="4"/>
      <c r="P283" s="4"/>
      <c r="Q283" s="4"/>
      <c r="R283" s="4"/>
      <c r="S283" s="4"/>
      <c r="T283" s="4"/>
      <c r="U283" s="4"/>
      <c r="V283" s="4"/>
    </row>
    <row r="284" spans="1:22" s="16" customFormat="1" ht="20.25" customHeight="1">
      <c r="A284" s="10">
        <v>44621</v>
      </c>
      <c r="B284" s="11">
        <f>B283</f>
        <v>80200</v>
      </c>
      <c r="C284" s="11">
        <f>ROUND(B284*34%,0)</f>
        <v>27268</v>
      </c>
      <c r="D284" s="12">
        <f>SUM(B284:C284)</f>
        <v>107468</v>
      </c>
      <c r="E284" s="11">
        <f>B284</f>
        <v>80200</v>
      </c>
      <c r="F284" s="11">
        <f>ROUND(E284*31%,0)</f>
        <v>24862</v>
      </c>
      <c r="G284" s="12">
        <f>SUM(E284:F284)</f>
        <v>105062</v>
      </c>
      <c r="H284" s="11">
        <f t="shared" si="50"/>
        <v>0</v>
      </c>
      <c r="I284" s="11">
        <f t="shared" si="50"/>
        <v>2406</v>
      </c>
      <c r="J284" s="12">
        <f t="shared" si="50"/>
        <v>2406</v>
      </c>
      <c r="K284" s="23">
        <f>J284</f>
        <v>2406</v>
      </c>
      <c r="L284" s="25">
        <f>J284-SUM(K284:K284)</f>
        <v>0</v>
      </c>
      <c r="M284" s="21"/>
      <c r="N284" s="4"/>
      <c r="O284" s="4"/>
      <c r="P284" s="4"/>
      <c r="Q284" s="4"/>
      <c r="R284" s="4"/>
      <c r="S284" s="4"/>
      <c r="T284" s="4"/>
      <c r="U284" s="4"/>
      <c r="V284" s="4"/>
    </row>
    <row r="285" spans="1:22" s="16" customFormat="1" ht="23.25" customHeight="1">
      <c r="A285" s="13" t="s">
        <v>65</v>
      </c>
      <c r="B285" s="14">
        <f t="shared" ref="B285:L285" si="51">SUM(B282:B284)</f>
        <v>240600</v>
      </c>
      <c r="C285" s="14">
        <f t="shared" si="51"/>
        <v>81804</v>
      </c>
      <c r="D285" s="15">
        <f t="shared" si="51"/>
        <v>322404</v>
      </c>
      <c r="E285" s="14">
        <f t="shared" si="51"/>
        <v>240600</v>
      </c>
      <c r="F285" s="14">
        <f t="shared" si="51"/>
        <v>74586</v>
      </c>
      <c r="G285" s="15">
        <f t="shared" si="51"/>
        <v>315186</v>
      </c>
      <c r="H285" s="14">
        <f t="shared" si="51"/>
        <v>0</v>
      </c>
      <c r="I285" s="14">
        <f t="shared" si="51"/>
        <v>7218</v>
      </c>
      <c r="J285" s="15">
        <f t="shared" si="51"/>
        <v>7218</v>
      </c>
      <c r="K285" s="24">
        <f t="shared" si="51"/>
        <v>7218</v>
      </c>
      <c r="L285" s="26">
        <f t="shared" si="51"/>
        <v>0</v>
      </c>
      <c r="M285" s="22"/>
      <c r="N285" s="4"/>
      <c r="O285" s="4"/>
      <c r="P285" s="4"/>
      <c r="Q285" s="4"/>
      <c r="R285" s="4"/>
      <c r="S285" s="4"/>
      <c r="T285" s="4"/>
      <c r="U285" s="4"/>
      <c r="V285" s="4"/>
    </row>
    <row r="286" spans="1:22" s="16" customForma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18"/>
      <c r="N286" s="4"/>
      <c r="O286" s="4"/>
      <c r="P286" s="4"/>
      <c r="Q286" s="4"/>
      <c r="R286" s="4"/>
      <c r="S286" s="4"/>
      <c r="T286" s="4"/>
      <c r="U286" s="4"/>
      <c r="V286" s="4"/>
    </row>
    <row r="287" spans="1:22" s="16" customForma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18"/>
      <c r="N287" s="4"/>
      <c r="O287" s="4"/>
      <c r="P287" s="4"/>
      <c r="Q287" s="4"/>
      <c r="R287" s="4"/>
      <c r="S287" s="4"/>
      <c r="T287" s="4"/>
      <c r="U287" s="4"/>
      <c r="V287" s="4"/>
    </row>
    <row r="288" spans="1:22" s="16" customForma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18"/>
      <c r="N288" s="4"/>
      <c r="O288" s="4"/>
      <c r="P288" s="4"/>
      <c r="Q288" s="4"/>
      <c r="R288" s="4"/>
      <c r="S288" s="4"/>
      <c r="T288" s="4"/>
      <c r="U288" s="4"/>
      <c r="V288" s="4"/>
    </row>
    <row r="289" spans="1:22" s="16" customForma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18"/>
      <c r="N289" s="4"/>
      <c r="O289" s="4"/>
      <c r="P289" s="4"/>
      <c r="Q289" s="4"/>
      <c r="R289" s="4"/>
      <c r="S289" s="4"/>
      <c r="T289" s="4"/>
      <c r="U289" s="4"/>
      <c r="V289" s="4"/>
    </row>
    <row r="290" spans="1:22" s="16" customFormat="1" ht="18" customHeight="1">
      <c r="A290" s="5" t="s">
        <v>55</v>
      </c>
      <c r="B290" s="43" t="str">
        <f>MASTER!B31</f>
        <v>EMPLOYEE 27</v>
      </c>
      <c r="C290" s="34"/>
      <c r="D290" s="34"/>
      <c r="E290" s="34"/>
      <c r="F290" s="35"/>
      <c r="G290" s="44" t="s">
        <v>56</v>
      </c>
      <c r="H290" s="35"/>
      <c r="I290" s="43" t="str">
        <f>MASTER!C31</f>
        <v>LECTURER</v>
      </c>
      <c r="J290" s="35"/>
      <c r="K290" s="6"/>
      <c r="L290" s="6"/>
      <c r="M290" s="19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16" customFormat="1" ht="17.25">
      <c r="A291" s="45" t="s">
        <v>57</v>
      </c>
      <c r="B291" s="47" t="s">
        <v>58</v>
      </c>
      <c r="C291" s="48"/>
      <c r="D291" s="49"/>
      <c r="E291" s="50" t="s">
        <v>59</v>
      </c>
      <c r="F291" s="48"/>
      <c r="G291" s="49"/>
      <c r="H291" s="50" t="s">
        <v>60</v>
      </c>
      <c r="I291" s="48"/>
      <c r="J291" s="49"/>
      <c r="K291" s="51" t="str">
        <f>IF(MASTER!E31="NO","DEDUCTION GPF","DEDUCTION GPF 2004")</f>
        <v>DEDUCTION GPF</v>
      </c>
      <c r="L291" s="53" t="s">
        <v>61</v>
      </c>
      <c r="M291" s="20"/>
      <c r="N291" s="4"/>
      <c r="O291" s="4"/>
      <c r="P291" s="4"/>
      <c r="Q291" s="4"/>
      <c r="R291" s="4"/>
      <c r="S291" s="4"/>
      <c r="T291" s="4"/>
      <c r="U291" s="4"/>
      <c r="V291" s="4"/>
    </row>
    <row r="292" spans="1:22" s="16" customFormat="1" ht="17.25">
      <c r="A292" s="46"/>
      <c r="B292" s="8" t="s">
        <v>63</v>
      </c>
      <c r="C292" s="8" t="s">
        <v>64</v>
      </c>
      <c r="D292" s="8" t="s">
        <v>65</v>
      </c>
      <c r="E292" s="9" t="s">
        <v>63</v>
      </c>
      <c r="F292" s="9" t="s">
        <v>64</v>
      </c>
      <c r="G292" s="9" t="s">
        <v>65</v>
      </c>
      <c r="H292" s="9" t="s">
        <v>63</v>
      </c>
      <c r="I292" s="9" t="s">
        <v>64</v>
      </c>
      <c r="J292" s="9" t="s">
        <v>65</v>
      </c>
      <c r="K292" s="52"/>
      <c r="L292" s="36"/>
      <c r="M292" s="17"/>
      <c r="N292" s="4"/>
      <c r="O292" s="4"/>
      <c r="P292" s="4"/>
      <c r="Q292" s="4"/>
      <c r="R292" s="4"/>
      <c r="S292" s="4"/>
      <c r="T292" s="4"/>
      <c r="U292" s="4"/>
      <c r="V292" s="4"/>
    </row>
    <row r="293" spans="1:22" s="16" customFormat="1" ht="20.25" customHeight="1">
      <c r="A293" s="10">
        <v>44562</v>
      </c>
      <c r="B293" s="11">
        <f>MASTER!D31</f>
        <v>80200</v>
      </c>
      <c r="C293" s="11">
        <f>ROUND(B293*34%,0)</f>
        <v>27268</v>
      </c>
      <c r="D293" s="12">
        <f>SUM(B293:C293)</f>
        <v>107468</v>
      </c>
      <c r="E293" s="11">
        <f>B293</f>
        <v>80200</v>
      </c>
      <c r="F293" s="11">
        <f>ROUND(E293*31%,0)</f>
        <v>24862</v>
      </c>
      <c r="G293" s="12">
        <f>SUM(E293:F293)</f>
        <v>105062</v>
      </c>
      <c r="H293" s="11">
        <f t="shared" ref="H293:J295" si="52">B293-E293</f>
        <v>0</v>
      </c>
      <c r="I293" s="11">
        <f t="shared" si="52"/>
        <v>2406</v>
      </c>
      <c r="J293" s="12">
        <f t="shared" si="52"/>
        <v>2406</v>
      </c>
      <c r="K293" s="23">
        <f>J293</f>
        <v>2406</v>
      </c>
      <c r="L293" s="25">
        <f>J293-SUM(K293:K293)</f>
        <v>0</v>
      </c>
      <c r="M293" s="21"/>
      <c r="N293" s="4"/>
      <c r="O293" s="4"/>
      <c r="P293" s="4"/>
      <c r="Q293" s="4"/>
      <c r="R293" s="4"/>
      <c r="S293" s="4"/>
      <c r="T293" s="4"/>
      <c r="U293" s="4"/>
      <c r="V293" s="4"/>
    </row>
    <row r="294" spans="1:22" s="16" customFormat="1" ht="20.25" customHeight="1">
      <c r="A294" s="10">
        <v>44593</v>
      </c>
      <c r="B294" s="11">
        <f>B293</f>
        <v>80200</v>
      </c>
      <c r="C294" s="11">
        <f>ROUND(B294*34%,0)</f>
        <v>27268</v>
      </c>
      <c r="D294" s="12">
        <f>SUM(B294:C294)</f>
        <v>107468</v>
      </c>
      <c r="E294" s="11">
        <f>B294</f>
        <v>80200</v>
      </c>
      <c r="F294" s="11">
        <f>ROUND(E294*31%,0)</f>
        <v>24862</v>
      </c>
      <c r="G294" s="12">
        <f>SUM(E294:F294)</f>
        <v>105062</v>
      </c>
      <c r="H294" s="11">
        <f t="shared" si="52"/>
        <v>0</v>
      </c>
      <c r="I294" s="11">
        <f t="shared" si="52"/>
        <v>2406</v>
      </c>
      <c r="J294" s="12">
        <f t="shared" si="52"/>
        <v>2406</v>
      </c>
      <c r="K294" s="23">
        <f>J294</f>
        <v>2406</v>
      </c>
      <c r="L294" s="25">
        <f>J294-SUM(K294:K294)</f>
        <v>0</v>
      </c>
      <c r="M294" s="21"/>
      <c r="N294" s="4"/>
      <c r="O294" s="4"/>
      <c r="P294" s="4"/>
      <c r="Q294" s="4"/>
      <c r="R294" s="4"/>
      <c r="S294" s="4"/>
      <c r="T294" s="4"/>
      <c r="U294" s="4"/>
      <c r="V294" s="4"/>
    </row>
    <row r="295" spans="1:22" s="16" customFormat="1" ht="20.25" customHeight="1">
      <c r="A295" s="10">
        <v>44621</v>
      </c>
      <c r="B295" s="11">
        <f>B294</f>
        <v>80200</v>
      </c>
      <c r="C295" s="11">
        <f>ROUND(B295*34%,0)</f>
        <v>27268</v>
      </c>
      <c r="D295" s="12">
        <f>SUM(B295:C295)</f>
        <v>107468</v>
      </c>
      <c r="E295" s="11">
        <f>B295</f>
        <v>80200</v>
      </c>
      <c r="F295" s="11">
        <f>ROUND(E295*31%,0)</f>
        <v>24862</v>
      </c>
      <c r="G295" s="12">
        <f>SUM(E295:F295)</f>
        <v>105062</v>
      </c>
      <c r="H295" s="11">
        <f t="shared" si="52"/>
        <v>0</v>
      </c>
      <c r="I295" s="11">
        <f t="shared" si="52"/>
        <v>2406</v>
      </c>
      <c r="J295" s="12">
        <f t="shared" si="52"/>
        <v>2406</v>
      </c>
      <c r="K295" s="23">
        <f>J295</f>
        <v>2406</v>
      </c>
      <c r="L295" s="25">
        <f>J295-SUM(K295:K295)</f>
        <v>0</v>
      </c>
      <c r="M295" s="21"/>
      <c r="N295" s="4"/>
      <c r="O295" s="4"/>
      <c r="P295" s="4"/>
      <c r="Q295" s="4"/>
      <c r="R295" s="4"/>
      <c r="S295" s="4"/>
      <c r="T295" s="4"/>
      <c r="U295" s="4"/>
      <c r="V295" s="4"/>
    </row>
    <row r="296" spans="1:22" s="16" customFormat="1" ht="23.25" customHeight="1">
      <c r="A296" s="13" t="s">
        <v>65</v>
      </c>
      <c r="B296" s="14">
        <f t="shared" ref="B296:L296" si="53">SUM(B293:B295)</f>
        <v>240600</v>
      </c>
      <c r="C296" s="14">
        <f t="shared" si="53"/>
        <v>81804</v>
      </c>
      <c r="D296" s="15">
        <f t="shared" si="53"/>
        <v>322404</v>
      </c>
      <c r="E296" s="14">
        <f t="shared" si="53"/>
        <v>240600</v>
      </c>
      <c r="F296" s="14">
        <f t="shared" si="53"/>
        <v>74586</v>
      </c>
      <c r="G296" s="15">
        <f t="shared" si="53"/>
        <v>315186</v>
      </c>
      <c r="H296" s="14">
        <f t="shared" si="53"/>
        <v>0</v>
      </c>
      <c r="I296" s="14">
        <f t="shared" si="53"/>
        <v>7218</v>
      </c>
      <c r="J296" s="15">
        <f t="shared" si="53"/>
        <v>7218</v>
      </c>
      <c r="K296" s="24">
        <f t="shared" si="53"/>
        <v>7218</v>
      </c>
      <c r="L296" s="26">
        <f t="shared" si="53"/>
        <v>0</v>
      </c>
      <c r="M296" s="22"/>
      <c r="N296" s="4"/>
      <c r="O296" s="4"/>
      <c r="P296" s="4"/>
      <c r="Q296" s="4"/>
      <c r="R296" s="4"/>
      <c r="S296" s="4"/>
      <c r="T296" s="4"/>
      <c r="U296" s="4"/>
      <c r="V296" s="4"/>
    </row>
    <row r="297" spans="1:22" s="16" customForma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18"/>
      <c r="N297" s="4"/>
      <c r="O297" s="4"/>
      <c r="P297" s="4"/>
      <c r="Q297" s="4"/>
      <c r="R297" s="4"/>
      <c r="S297" s="4"/>
      <c r="T297" s="4"/>
      <c r="U297" s="4"/>
      <c r="V297" s="4"/>
    </row>
    <row r="298" spans="1:22" s="16" customForma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18"/>
      <c r="N298" s="4"/>
      <c r="O298" s="4"/>
      <c r="P298" s="4"/>
      <c r="Q298" s="4"/>
      <c r="R298" s="4"/>
      <c r="S298" s="4"/>
      <c r="T298" s="4"/>
      <c r="U298" s="4"/>
      <c r="V298" s="4"/>
    </row>
    <row r="299" spans="1:22" s="16" customForma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18"/>
      <c r="N299" s="4"/>
      <c r="O299" s="4"/>
      <c r="P299" s="4"/>
      <c r="Q299" s="4"/>
      <c r="R299" s="4"/>
      <c r="S299" s="4"/>
      <c r="T299" s="4"/>
      <c r="U299" s="4"/>
      <c r="V299" s="4"/>
    </row>
    <row r="300" spans="1:22" s="16" customForma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18"/>
      <c r="N300" s="4"/>
      <c r="O300" s="4"/>
      <c r="P300" s="4"/>
      <c r="Q300" s="4"/>
      <c r="R300" s="4"/>
      <c r="S300" s="4"/>
      <c r="T300" s="4"/>
      <c r="U300" s="4"/>
      <c r="V300" s="4"/>
    </row>
    <row r="301" spans="1:22" s="16" customFormat="1" ht="18" customHeight="1">
      <c r="A301" s="5" t="s">
        <v>55</v>
      </c>
      <c r="B301" s="43" t="str">
        <f>MASTER!B32</f>
        <v>EMPLOYEE 28</v>
      </c>
      <c r="C301" s="34"/>
      <c r="D301" s="34"/>
      <c r="E301" s="34"/>
      <c r="F301" s="35"/>
      <c r="G301" s="44" t="s">
        <v>56</v>
      </c>
      <c r="H301" s="35"/>
      <c r="I301" s="43" t="str">
        <f>MASTER!C32</f>
        <v>LECTURER</v>
      </c>
      <c r="J301" s="35"/>
      <c r="K301" s="6"/>
      <c r="L301" s="6"/>
      <c r="M301" s="19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16" customFormat="1" ht="17.25">
      <c r="A302" s="45" t="s">
        <v>57</v>
      </c>
      <c r="B302" s="47" t="s">
        <v>58</v>
      </c>
      <c r="C302" s="48"/>
      <c r="D302" s="49"/>
      <c r="E302" s="50" t="s">
        <v>59</v>
      </c>
      <c r="F302" s="48"/>
      <c r="G302" s="49"/>
      <c r="H302" s="50" t="s">
        <v>60</v>
      </c>
      <c r="I302" s="48"/>
      <c r="J302" s="49"/>
      <c r="K302" s="51" t="str">
        <f>IF(MASTER!E32="NO","DEDUCTION GPF","DEDUCTION GPF 2004")</f>
        <v>DEDUCTION GPF</v>
      </c>
      <c r="L302" s="53" t="s">
        <v>61</v>
      </c>
      <c r="M302" s="20"/>
      <c r="N302" s="4"/>
      <c r="O302" s="4"/>
      <c r="P302" s="4"/>
      <c r="Q302" s="4"/>
      <c r="R302" s="4"/>
      <c r="S302" s="4"/>
      <c r="T302" s="4"/>
      <c r="U302" s="4"/>
      <c r="V302" s="4"/>
    </row>
    <row r="303" spans="1:22" s="16" customFormat="1" ht="17.25">
      <c r="A303" s="46"/>
      <c r="B303" s="8" t="s">
        <v>63</v>
      </c>
      <c r="C303" s="8" t="s">
        <v>64</v>
      </c>
      <c r="D303" s="8" t="s">
        <v>65</v>
      </c>
      <c r="E303" s="9" t="s">
        <v>63</v>
      </c>
      <c r="F303" s="9" t="s">
        <v>64</v>
      </c>
      <c r="G303" s="9" t="s">
        <v>65</v>
      </c>
      <c r="H303" s="9" t="s">
        <v>63</v>
      </c>
      <c r="I303" s="9" t="s">
        <v>64</v>
      </c>
      <c r="J303" s="9" t="s">
        <v>65</v>
      </c>
      <c r="K303" s="52"/>
      <c r="L303" s="36"/>
      <c r="M303" s="17"/>
      <c r="N303" s="4"/>
      <c r="O303" s="4"/>
      <c r="P303" s="4"/>
      <c r="Q303" s="4"/>
      <c r="R303" s="4"/>
      <c r="S303" s="4"/>
      <c r="T303" s="4"/>
      <c r="U303" s="4"/>
      <c r="V303" s="4"/>
    </row>
    <row r="304" spans="1:22" s="16" customFormat="1" ht="20.25" customHeight="1">
      <c r="A304" s="10">
        <v>44562</v>
      </c>
      <c r="B304" s="11">
        <f>MASTER!D32</f>
        <v>80200</v>
      </c>
      <c r="C304" s="11">
        <f>ROUND(B304*34%,0)</f>
        <v>27268</v>
      </c>
      <c r="D304" s="12">
        <f>SUM(B304:C304)</f>
        <v>107468</v>
      </c>
      <c r="E304" s="11">
        <f>B304</f>
        <v>80200</v>
      </c>
      <c r="F304" s="11">
        <f>ROUND(E304*31%,0)</f>
        <v>24862</v>
      </c>
      <c r="G304" s="12">
        <f>SUM(E304:F304)</f>
        <v>105062</v>
      </c>
      <c r="H304" s="11">
        <f t="shared" ref="H304:J306" si="54">B304-E304</f>
        <v>0</v>
      </c>
      <c r="I304" s="11">
        <f t="shared" si="54"/>
        <v>2406</v>
      </c>
      <c r="J304" s="12">
        <f t="shared" si="54"/>
        <v>2406</v>
      </c>
      <c r="K304" s="23">
        <f>J304</f>
        <v>2406</v>
      </c>
      <c r="L304" s="25">
        <f>J304-SUM(K304:K304)</f>
        <v>0</v>
      </c>
      <c r="M304" s="21"/>
      <c r="N304" s="4"/>
      <c r="O304" s="4"/>
      <c r="P304" s="4"/>
      <c r="Q304" s="4"/>
      <c r="R304" s="4"/>
      <c r="S304" s="4"/>
      <c r="T304" s="4"/>
      <c r="U304" s="4"/>
      <c r="V304" s="4"/>
    </row>
    <row r="305" spans="1:22" s="16" customFormat="1" ht="20.25" customHeight="1">
      <c r="A305" s="10">
        <v>44593</v>
      </c>
      <c r="B305" s="11">
        <f>B304</f>
        <v>80200</v>
      </c>
      <c r="C305" s="11">
        <f>ROUND(B305*34%,0)</f>
        <v>27268</v>
      </c>
      <c r="D305" s="12">
        <f>SUM(B305:C305)</f>
        <v>107468</v>
      </c>
      <c r="E305" s="11">
        <f>B305</f>
        <v>80200</v>
      </c>
      <c r="F305" s="11">
        <f>ROUND(E305*31%,0)</f>
        <v>24862</v>
      </c>
      <c r="G305" s="12">
        <f>SUM(E305:F305)</f>
        <v>105062</v>
      </c>
      <c r="H305" s="11">
        <f t="shared" si="54"/>
        <v>0</v>
      </c>
      <c r="I305" s="11">
        <f t="shared" si="54"/>
        <v>2406</v>
      </c>
      <c r="J305" s="12">
        <f t="shared" si="54"/>
        <v>2406</v>
      </c>
      <c r="K305" s="23">
        <f>J305</f>
        <v>2406</v>
      </c>
      <c r="L305" s="25">
        <f>J305-SUM(K305:K305)</f>
        <v>0</v>
      </c>
      <c r="M305" s="21"/>
      <c r="N305" s="4"/>
      <c r="O305" s="4"/>
      <c r="P305" s="4"/>
      <c r="Q305" s="4"/>
      <c r="R305" s="4"/>
      <c r="S305" s="4"/>
      <c r="T305" s="4"/>
      <c r="U305" s="4"/>
      <c r="V305" s="4"/>
    </row>
    <row r="306" spans="1:22" s="16" customFormat="1" ht="20.25" customHeight="1">
      <c r="A306" s="10">
        <v>44621</v>
      </c>
      <c r="B306" s="11">
        <f>B305</f>
        <v>80200</v>
      </c>
      <c r="C306" s="11">
        <f>ROUND(B306*34%,0)</f>
        <v>27268</v>
      </c>
      <c r="D306" s="12">
        <f>SUM(B306:C306)</f>
        <v>107468</v>
      </c>
      <c r="E306" s="11">
        <f>B306</f>
        <v>80200</v>
      </c>
      <c r="F306" s="11">
        <f>ROUND(E306*31%,0)</f>
        <v>24862</v>
      </c>
      <c r="G306" s="12">
        <f>SUM(E306:F306)</f>
        <v>105062</v>
      </c>
      <c r="H306" s="11">
        <f t="shared" si="54"/>
        <v>0</v>
      </c>
      <c r="I306" s="11">
        <f t="shared" si="54"/>
        <v>2406</v>
      </c>
      <c r="J306" s="12">
        <f t="shared" si="54"/>
        <v>2406</v>
      </c>
      <c r="K306" s="23">
        <f>J306</f>
        <v>2406</v>
      </c>
      <c r="L306" s="25">
        <f>J306-SUM(K306:K306)</f>
        <v>0</v>
      </c>
      <c r="M306" s="21"/>
      <c r="N306" s="4"/>
      <c r="O306" s="4"/>
      <c r="P306" s="4"/>
      <c r="Q306" s="4"/>
      <c r="R306" s="4"/>
      <c r="S306" s="4"/>
      <c r="T306" s="4"/>
      <c r="U306" s="4"/>
      <c r="V306" s="4"/>
    </row>
    <row r="307" spans="1:22" s="16" customFormat="1" ht="23.25" customHeight="1">
      <c r="A307" s="13" t="s">
        <v>65</v>
      </c>
      <c r="B307" s="14">
        <f t="shared" ref="B307:L307" si="55">SUM(B304:B306)</f>
        <v>240600</v>
      </c>
      <c r="C307" s="14">
        <f t="shared" si="55"/>
        <v>81804</v>
      </c>
      <c r="D307" s="15">
        <f t="shared" si="55"/>
        <v>322404</v>
      </c>
      <c r="E307" s="14">
        <f t="shared" si="55"/>
        <v>240600</v>
      </c>
      <c r="F307" s="14">
        <f t="shared" si="55"/>
        <v>74586</v>
      </c>
      <c r="G307" s="15">
        <f t="shared" si="55"/>
        <v>315186</v>
      </c>
      <c r="H307" s="14">
        <f t="shared" si="55"/>
        <v>0</v>
      </c>
      <c r="I307" s="14">
        <f t="shared" si="55"/>
        <v>7218</v>
      </c>
      <c r="J307" s="15">
        <f t="shared" si="55"/>
        <v>7218</v>
      </c>
      <c r="K307" s="24">
        <f t="shared" si="55"/>
        <v>7218</v>
      </c>
      <c r="L307" s="26">
        <f t="shared" si="55"/>
        <v>0</v>
      </c>
      <c r="M307" s="22"/>
      <c r="N307" s="4"/>
      <c r="O307" s="4"/>
      <c r="P307" s="4"/>
      <c r="Q307" s="4"/>
      <c r="R307" s="4"/>
      <c r="S307" s="4"/>
      <c r="T307" s="4"/>
      <c r="U307" s="4"/>
      <c r="V307" s="4"/>
    </row>
    <row r="308" spans="1:22" s="16" customForma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18"/>
      <c r="N308" s="4"/>
      <c r="O308" s="4"/>
      <c r="P308" s="4"/>
      <c r="Q308" s="4"/>
      <c r="R308" s="4"/>
      <c r="S308" s="4"/>
      <c r="T308" s="4"/>
      <c r="U308" s="4"/>
      <c r="V308" s="4"/>
    </row>
    <row r="309" spans="1:22" s="16" customForma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18"/>
      <c r="N309" s="4"/>
      <c r="O309" s="4"/>
      <c r="P309" s="4"/>
      <c r="Q309" s="4"/>
      <c r="R309" s="4"/>
      <c r="S309" s="4"/>
      <c r="T309" s="4"/>
      <c r="U309" s="4"/>
      <c r="V309" s="4"/>
    </row>
    <row r="310" spans="1:22" s="16" customForma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18"/>
      <c r="N310" s="4"/>
      <c r="O310" s="4"/>
      <c r="P310" s="4"/>
      <c r="Q310" s="4"/>
      <c r="R310" s="4"/>
      <c r="S310" s="4"/>
      <c r="T310" s="4"/>
      <c r="U310" s="4"/>
      <c r="V310" s="4"/>
    </row>
    <row r="311" spans="1:22" s="16" customForma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18"/>
      <c r="N311" s="4"/>
      <c r="O311" s="4"/>
      <c r="P311" s="4"/>
      <c r="Q311" s="4"/>
      <c r="R311" s="4"/>
      <c r="S311" s="4"/>
      <c r="T311" s="4"/>
      <c r="U311" s="4"/>
      <c r="V311" s="4"/>
    </row>
    <row r="312" spans="1:22" s="16" customFormat="1" ht="18" customHeight="1">
      <c r="A312" s="5" t="s">
        <v>55</v>
      </c>
      <c r="B312" s="43" t="str">
        <f>MASTER!B33</f>
        <v>EMPLOYEE 29</v>
      </c>
      <c r="C312" s="34"/>
      <c r="D312" s="34"/>
      <c r="E312" s="34"/>
      <c r="F312" s="35"/>
      <c r="G312" s="44" t="s">
        <v>56</v>
      </c>
      <c r="H312" s="35"/>
      <c r="I312" s="43" t="str">
        <f>MASTER!C33</f>
        <v>LECTURER</v>
      </c>
      <c r="J312" s="35"/>
      <c r="K312" s="6"/>
      <c r="L312" s="6"/>
      <c r="M312" s="19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16" customFormat="1" ht="17.25">
      <c r="A313" s="45" t="s">
        <v>57</v>
      </c>
      <c r="B313" s="47" t="s">
        <v>58</v>
      </c>
      <c r="C313" s="48"/>
      <c r="D313" s="49"/>
      <c r="E313" s="50" t="s">
        <v>59</v>
      </c>
      <c r="F313" s="48"/>
      <c r="G313" s="49"/>
      <c r="H313" s="50" t="s">
        <v>60</v>
      </c>
      <c r="I313" s="48"/>
      <c r="J313" s="49"/>
      <c r="K313" s="51" t="str">
        <f>IF(MASTER!E33="NO","DEDUCTION GPF","DEDUCTION GPF 2004")</f>
        <v>DEDUCTION GPF</v>
      </c>
      <c r="L313" s="53" t="s">
        <v>61</v>
      </c>
      <c r="M313" s="20"/>
      <c r="N313" s="4"/>
      <c r="O313" s="4"/>
      <c r="P313" s="4"/>
      <c r="Q313" s="4"/>
      <c r="R313" s="4"/>
      <c r="S313" s="4"/>
      <c r="T313" s="4"/>
      <c r="U313" s="4"/>
      <c r="V313" s="4"/>
    </row>
    <row r="314" spans="1:22" s="16" customFormat="1" ht="17.25">
      <c r="A314" s="46"/>
      <c r="B314" s="8" t="s">
        <v>63</v>
      </c>
      <c r="C314" s="8" t="s">
        <v>64</v>
      </c>
      <c r="D314" s="8" t="s">
        <v>65</v>
      </c>
      <c r="E314" s="9" t="s">
        <v>63</v>
      </c>
      <c r="F314" s="9" t="s">
        <v>64</v>
      </c>
      <c r="G314" s="9" t="s">
        <v>65</v>
      </c>
      <c r="H314" s="9" t="s">
        <v>63</v>
      </c>
      <c r="I314" s="9" t="s">
        <v>64</v>
      </c>
      <c r="J314" s="9" t="s">
        <v>65</v>
      </c>
      <c r="K314" s="52"/>
      <c r="L314" s="36"/>
      <c r="M314" s="17"/>
      <c r="N314" s="4"/>
      <c r="O314" s="4"/>
      <c r="P314" s="4"/>
      <c r="Q314" s="4"/>
      <c r="R314" s="4"/>
      <c r="S314" s="4"/>
      <c r="T314" s="4"/>
      <c r="U314" s="4"/>
      <c r="V314" s="4"/>
    </row>
    <row r="315" spans="1:22" s="16" customFormat="1" ht="20.25" customHeight="1">
      <c r="A315" s="10">
        <v>44562</v>
      </c>
      <c r="B315" s="11">
        <f>MASTER!D33</f>
        <v>80200</v>
      </c>
      <c r="C315" s="11">
        <f>ROUND(B315*34%,0)</f>
        <v>27268</v>
      </c>
      <c r="D315" s="12">
        <f>SUM(B315:C315)</f>
        <v>107468</v>
      </c>
      <c r="E315" s="11">
        <f>B315</f>
        <v>80200</v>
      </c>
      <c r="F315" s="11">
        <f>ROUND(E315*31%,0)</f>
        <v>24862</v>
      </c>
      <c r="G315" s="12">
        <f>SUM(E315:F315)</f>
        <v>105062</v>
      </c>
      <c r="H315" s="11">
        <f t="shared" ref="H315:J317" si="56">B315-E315</f>
        <v>0</v>
      </c>
      <c r="I315" s="11">
        <f t="shared" si="56"/>
        <v>2406</v>
      </c>
      <c r="J315" s="12">
        <f t="shared" si="56"/>
        <v>2406</v>
      </c>
      <c r="K315" s="23">
        <f>J315</f>
        <v>2406</v>
      </c>
      <c r="L315" s="25">
        <f>J315-SUM(K315:K315)</f>
        <v>0</v>
      </c>
      <c r="M315" s="21"/>
      <c r="N315" s="4"/>
      <c r="O315" s="4"/>
      <c r="P315" s="4"/>
      <c r="Q315" s="4"/>
      <c r="R315" s="4"/>
      <c r="S315" s="4"/>
      <c r="T315" s="4"/>
      <c r="U315" s="4"/>
      <c r="V315" s="4"/>
    </row>
    <row r="316" spans="1:22" s="16" customFormat="1" ht="20.25" customHeight="1">
      <c r="A316" s="10">
        <v>44593</v>
      </c>
      <c r="B316" s="11">
        <f>B315</f>
        <v>80200</v>
      </c>
      <c r="C316" s="11">
        <f>ROUND(B316*34%,0)</f>
        <v>27268</v>
      </c>
      <c r="D316" s="12">
        <f>SUM(B316:C316)</f>
        <v>107468</v>
      </c>
      <c r="E316" s="11">
        <f>B316</f>
        <v>80200</v>
      </c>
      <c r="F316" s="11">
        <f>ROUND(E316*31%,0)</f>
        <v>24862</v>
      </c>
      <c r="G316" s="12">
        <f>SUM(E316:F316)</f>
        <v>105062</v>
      </c>
      <c r="H316" s="11">
        <f t="shared" si="56"/>
        <v>0</v>
      </c>
      <c r="I316" s="11">
        <f t="shared" si="56"/>
        <v>2406</v>
      </c>
      <c r="J316" s="12">
        <f t="shared" si="56"/>
        <v>2406</v>
      </c>
      <c r="K316" s="23">
        <f>J316</f>
        <v>2406</v>
      </c>
      <c r="L316" s="25">
        <f>J316-SUM(K316:K316)</f>
        <v>0</v>
      </c>
      <c r="M316" s="21"/>
      <c r="N316" s="4"/>
      <c r="O316" s="4"/>
      <c r="P316" s="4"/>
      <c r="Q316" s="4"/>
      <c r="R316" s="4"/>
      <c r="S316" s="4"/>
      <c r="T316" s="4"/>
      <c r="U316" s="4"/>
      <c r="V316" s="4"/>
    </row>
    <row r="317" spans="1:22" s="16" customFormat="1" ht="20.25" customHeight="1">
      <c r="A317" s="10">
        <v>44621</v>
      </c>
      <c r="B317" s="11">
        <f>B316</f>
        <v>80200</v>
      </c>
      <c r="C317" s="11">
        <f>ROUND(B317*34%,0)</f>
        <v>27268</v>
      </c>
      <c r="D317" s="12">
        <f>SUM(B317:C317)</f>
        <v>107468</v>
      </c>
      <c r="E317" s="11">
        <f>B317</f>
        <v>80200</v>
      </c>
      <c r="F317" s="11">
        <f>ROUND(E317*31%,0)</f>
        <v>24862</v>
      </c>
      <c r="G317" s="12">
        <f>SUM(E317:F317)</f>
        <v>105062</v>
      </c>
      <c r="H317" s="11">
        <f t="shared" si="56"/>
        <v>0</v>
      </c>
      <c r="I317" s="11">
        <f t="shared" si="56"/>
        <v>2406</v>
      </c>
      <c r="J317" s="12">
        <f t="shared" si="56"/>
        <v>2406</v>
      </c>
      <c r="K317" s="23">
        <f>J317</f>
        <v>2406</v>
      </c>
      <c r="L317" s="25">
        <f>J317-SUM(K317:K317)</f>
        <v>0</v>
      </c>
      <c r="M317" s="21"/>
      <c r="N317" s="4"/>
      <c r="O317" s="4"/>
      <c r="P317" s="4"/>
      <c r="Q317" s="4"/>
      <c r="R317" s="4"/>
      <c r="S317" s="4"/>
      <c r="T317" s="4"/>
      <c r="U317" s="4"/>
      <c r="V317" s="4"/>
    </row>
    <row r="318" spans="1:22" s="16" customFormat="1" ht="23.25" customHeight="1">
      <c r="A318" s="13" t="s">
        <v>65</v>
      </c>
      <c r="B318" s="14">
        <f t="shared" ref="B318:L318" si="57">SUM(B315:B317)</f>
        <v>240600</v>
      </c>
      <c r="C318" s="14">
        <f t="shared" si="57"/>
        <v>81804</v>
      </c>
      <c r="D318" s="15">
        <f t="shared" si="57"/>
        <v>322404</v>
      </c>
      <c r="E318" s="14">
        <f t="shared" si="57"/>
        <v>240600</v>
      </c>
      <c r="F318" s="14">
        <f t="shared" si="57"/>
        <v>74586</v>
      </c>
      <c r="G318" s="15">
        <f t="shared" si="57"/>
        <v>315186</v>
      </c>
      <c r="H318" s="14">
        <f t="shared" si="57"/>
        <v>0</v>
      </c>
      <c r="I318" s="14">
        <f t="shared" si="57"/>
        <v>7218</v>
      </c>
      <c r="J318" s="15">
        <f t="shared" si="57"/>
        <v>7218</v>
      </c>
      <c r="K318" s="24">
        <f t="shared" si="57"/>
        <v>7218</v>
      </c>
      <c r="L318" s="26">
        <f t="shared" si="57"/>
        <v>0</v>
      </c>
      <c r="M318" s="22"/>
      <c r="N318" s="4"/>
      <c r="O318" s="4"/>
      <c r="P318" s="4"/>
      <c r="Q318" s="4"/>
      <c r="R318" s="4"/>
      <c r="S318" s="4"/>
      <c r="T318" s="4"/>
      <c r="U318" s="4"/>
      <c r="V318" s="4"/>
    </row>
    <row r="319" spans="1:22" s="16" customForma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18"/>
      <c r="N319" s="4"/>
      <c r="O319" s="4"/>
      <c r="P319" s="4"/>
      <c r="Q319" s="4"/>
      <c r="R319" s="4"/>
      <c r="S319" s="4"/>
      <c r="T319" s="4"/>
      <c r="U319" s="4"/>
      <c r="V319" s="4"/>
    </row>
    <row r="320" spans="1:22" s="16" customForma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18"/>
      <c r="N320" s="4"/>
      <c r="O320" s="4"/>
      <c r="P320" s="4"/>
      <c r="Q320" s="4"/>
      <c r="R320" s="4"/>
      <c r="S320" s="4"/>
      <c r="T320" s="4"/>
      <c r="U320" s="4"/>
      <c r="V320" s="4"/>
    </row>
    <row r="321" spans="1:22" s="16" customForma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18"/>
      <c r="N321" s="4"/>
      <c r="O321" s="4"/>
      <c r="P321" s="4"/>
      <c r="Q321" s="4"/>
      <c r="R321" s="4"/>
      <c r="S321" s="4"/>
      <c r="T321" s="4"/>
      <c r="U321" s="4"/>
      <c r="V321" s="4"/>
    </row>
    <row r="322" spans="1:22" s="16" customForma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18"/>
      <c r="N322" s="4"/>
      <c r="O322" s="4"/>
      <c r="P322" s="4"/>
      <c r="Q322" s="4"/>
      <c r="R322" s="4"/>
      <c r="S322" s="4"/>
      <c r="T322" s="4"/>
      <c r="U322" s="4"/>
      <c r="V322" s="4"/>
    </row>
    <row r="323" spans="1:22" s="16" customFormat="1" ht="18" customHeight="1">
      <c r="A323" s="5" t="s">
        <v>55</v>
      </c>
      <c r="B323" s="43" t="str">
        <f>MASTER!B34</f>
        <v>EMPLOYEE 30</v>
      </c>
      <c r="C323" s="34"/>
      <c r="D323" s="34"/>
      <c r="E323" s="34"/>
      <c r="F323" s="35"/>
      <c r="G323" s="44" t="s">
        <v>56</v>
      </c>
      <c r="H323" s="35"/>
      <c r="I323" s="43" t="str">
        <f>MASTER!C34</f>
        <v>LECTURER</v>
      </c>
      <c r="J323" s="35"/>
      <c r="K323" s="6"/>
      <c r="L323" s="6"/>
      <c r="M323" s="19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16" customFormat="1" ht="17.25">
      <c r="A324" s="45" t="s">
        <v>57</v>
      </c>
      <c r="B324" s="47" t="s">
        <v>58</v>
      </c>
      <c r="C324" s="48"/>
      <c r="D324" s="49"/>
      <c r="E324" s="50" t="s">
        <v>59</v>
      </c>
      <c r="F324" s="48"/>
      <c r="G324" s="49"/>
      <c r="H324" s="50" t="s">
        <v>60</v>
      </c>
      <c r="I324" s="48"/>
      <c r="J324" s="49"/>
      <c r="K324" s="51" t="str">
        <f>IF(MASTER!E34="NO","DEDUCTION GPF","DEDUCTION GPF 2004")</f>
        <v>DEDUCTION GPF</v>
      </c>
      <c r="L324" s="53" t="s">
        <v>61</v>
      </c>
      <c r="M324" s="20"/>
      <c r="N324" s="4"/>
      <c r="O324" s="4"/>
      <c r="P324" s="4"/>
      <c r="Q324" s="4"/>
      <c r="R324" s="4"/>
      <c r="S324" s="4"/>
      <c r="T324" s="4"/>
      <c r="U324" s="4"/>
      <c r="V324" s="4"/>
    </row>
    <row r="325" spans="1:22" s="16" customFormat="1" ht="17.25">
      <c r="A325" s="46"/>
      <c r="B325" s="8" t="s">
        <v>63</v>
      </c>
      <c r="C325" s="8" t="s">
        <v>64</v>
      </c>
      <c r="D325" s="8" t="s">
        <v>65</v>
      </c>
      <c r="E325" s="9" t="s">
        <v>63</v>
      </c>
      <c r="F325" s="9" t="s">
        <v>64</v>
      </c>
      <c r="G325" s="9" t="s">
        <v>65</v>
      </c>
      <c r="H325" s="9" t="s">
        <v>63</v>
      </c>
      <c r="I325" s="9" t="s">
        <v>64</v>
      </c>
      <c r="J325" s="9" t="s">
        <v>65</v>
      </c>
      <c r="K325" s="52"/>
      <c r="L325" s="36"/>
      <c r="M325" s="17"/>
      <c r="N325" s="4"/>
      <c r="O325" s="4"/>
      <c r="P325" s="4"/>
      <c r="Q325" s="4"/>
      <c r="R325" s="4"/>
      <c r="S325" s="4"/>
      <c r="T325" s="4"/>
      <c r="U325" s="4"/>
      <c r="V325" s="4"/>
    </row>
    <row r="326" spans="1:22" s="16" customFormat="1" ht="20.25" customHeight="1">
      <c r="A326" s="10">
        <v>44562</v>
      </c>
      <c r="B326" s="11">
        <f>MASTER!D34</f>
        <v>80200</v>
      </c>
      <c r="C326" s="11">
        <f>ROUND(B326*34%,0)</f>
        <v>27268</v>
      </c>
      <c r="D326" s="12">
        <f>SUM(B326:C326)</f>
        <v>107468</v>
      </c>
      <c r="E326" s="11">
        <f>B326</f>
        <v>80200</v>
      </c>
      <c r="F326" s="11">
        <f>ROUND(E326*31%,0)</f>
        <v>24862</v>
      </c>
      <c r="G326" s="12">
        <f>SUM(E326:F326)</f>
        <v>105062</v>
      </c>
      <c r="H326" s="11">
        <f t="shared" ref="H326:J328" si="58">B326-E326</f>
        <v>0</v>
      </c>
      <c r="I326" s="11">
        <f t="shared" si="58"/>
        <v>2406</v>
      </c>
      <c r="J326" s="12">
        <f t="shared" si="58"/>
        <v>2406</v>
      </c>
      <c r="K326" s="23">
        <f>J326</f>
        <v>2406</v>
      </c>
      <c r="L326" s="25">
        <f>J326-SUM(K326:K326)</f>
        <v>0</v>
      </c>
      <c r="M326" s="21"/>
      <c r="N326" s="4"/>
      <c r="O326" s="4"/>
      <c r="P326" s="4"/>
      <c r="Q326" s="4"/>
      <c r="R326" s="4"/>
      <c r="S326" s="4"/>
      <c r="T326" s="4"/>
      <c r="U326" s="4"/>
      <c r="V326" s="4"/>
    </row>
    <row r="327" spans="1:22" s="16" customFormat="1" ht="20.25" customHeight="1">
      <c r="A327" s="10">
        <v>44593</v>
      </c>
      <c r="B327" s="11">
        <f>B326</f>
        <v>80200</v>
      </c>
      <c r="C327" s="11">
        <f>ROUND(B327*34%,0)</f>
        <v>27268</v>
      </c>
      <c r="D327" s="12">
        <f>SUM(B327:C327)</f>
        <v>107468</v>
      </c>
      <c r="E327" s="11">
        <f>B327</f>
        <v>80200</v>
      </c>
      <c r="F327" s="11">
        <f>ROUND(E327*31%,0)</f>
        <v>24862</v>
      </c>
      <c r="G327" s="12">
        <f>SUM(E327:F327)</f>
        <v>105062</v>
      </c>
      <c r="H327" s="11">
        <f t="shared" si="58"/>
        <v>0</v>
      </c>
      <c r="I327" s="11">
        <f t="shared" si="58"/>
        <v>2406</v>
      </c>
      <c r="J327" s="12">
        <f t="shared" si="58"/>
        <v>2406</v>
      </c>
      <c r="K327" s="23">
        <f>J327</f>
        <v>2406</v>
      </c>
      <c r="L327" s="25">
        <f>J327-SUM(K327:K327)</f>
        <v>0</v>
      </c>
      <c r="M327" s="21"/>
      <c r="N327" s="4"/>
      <c r="O327" s="4"/>
      <c r="P327" s="4"/>
      <c r="Q327" s="4"/>
      <c r="R327" s="4"/>
      <c r="S327" s="4"/>
      <c r="T327" s="4"/>
      <c r="U327" s="4"/>
      <c r="V327" s="4"/>
    </row>
    <row r="328" spans="1:22" s="16" customFormat="1" ht="20.25" customHeight="1">
      <c r="A328" s="10">
        <v>44621</v>
      </c>
      <c r="B328" s="11">
        <f>B327</f>
        <v>80200</v>
      </c>
      <c r="C328" s="11">
        <f>ROUND(B328*34%,0)</f>
        <v>27268</v>
      </c>
      <c r="D328" s="12">
        <f>SUM(B328:C328)</f>
        <v>107468</v>
      </c>
      <c r="E328" s="11">
        <f>B328</f>
        <v>80200</v>
      </c>
      <c r="F328" s="11">
        <f>ROUND(E328*31%,0)</f>
        <v>24862</v>
      </c>
      <c r="G328" s="12">
        <f>SUM(E328:F328)</f>
        <v>105062</v>
      </c>
      <c r="H328" s="11">
        <f t="shared" si="58"/>
        <v>0</v>
      </c>
      <c r="I328" s="11">
        <f t="shared" si="58"/>
        <v>2406</v>
      </c>
      <c r="J328" s="12">
        <f t="shared" si="58"/>
        <v>2406</v>
      </c>
      <c r="K328" s="23">
        <f>J328</f>
        <v>2406</v>
      </c>
      <c r="L328" s="25">
        <f>J328-SUM(K328:K328)</f>
        <v>0</v>
      </c>
      <c r="M328" s="21"/>
      <c r="N328" s="4"/>
      <c r="O328" s="4"/>
      <c r="P328" s="4"/>
      <c r="Q328" s="4"/>
      <c r="R328" s="4"/>
      <c r="S328" s="4"/>
      <c r="T328" s="4"/>
      <c r="U328" s="4"/>
      <c r="V328" s="4"/>
    </row>
    <row r="329" spans="1:22" s="16" customFormat="1" ht="23.25" customHeight="1">
      <c r="A329" s="13" t="s">
        <v>65</v>
      </c>
      <c r="B329" s="14">
        <f t="shared" ref="B329:L329" si="59">SUM(B326:B328)</f>
        <v>240600</v>
      </c>
      <c r="C329" s="14">
        <f t="shared" si="59"/>
        <v>81804</v>
      </c>
      <c r="D329" s="15">
        <f t="shared" si="59"/>
        <v>322404</v>
      </c>
      <c r="E329" s="14">
        <f t="shared" si="59"/>
        <v>240600</v>
      </c>
      <c r="F329" s="14">
        <f t="shared" si="59"/>
        <v>74586</v>
      </c>
      <c r="G329" s="15">
        <f t="shared" si="59"/>
        <v>315186</v>
      </c>
      <c r="H329" s="14">
        <f t="shared" si="59"/>
        <v>0</v>
      </c>
      <c r="I329" s="14">
        <f t="shared" si="59"/>
        <v>7218</v>
      </c>
      <c r="J329" s="15">
        <f t="shared" si="59"/>
        <v>7218</v>
      </c>
      <c r="K329" s="24">
        <f t="shared" si="59"/>
        <v>7218</v>
      </c>
      <c r="L329" s="26">
        <f t="shared" si="59"/>
        <v>0</v>
      </c>
      <c r="M329" s="22"/>
      <c r="N329" s="4"/>
      <c r="O329" s="4"/>
      <c r="P329" s="4"/>
      <c r="Q329" s="4"/>
      <c r="R329" s="4"/>
      <c r="S329" s="4"/>
      <c r="T329" s="4"/>
      <c r="U329" s="4"/>
      <c r="V329" s="4"/>
    </row>
    <row r="330" spans="1:22" s="16" customForma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18"/>
      <c r="N330" s="4"/>
      <c r="O330" s="4"/>
      <c r="P330" s="4"/>
      <c r="Q330" s="4"/>
      <c r="R330" s="4"/>
      <c r="S330" s="4"/>
      <c r="T330" s="4"/>
      <c r="U330" s="4"/>
      <c r="V330" s="4"/>
    </row>
    <row r="331" spans="1:22" s="16" customForma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18"/>
      <c r="N331" s="4"/>
      <c r="O331" s="4"/>
      <c r="P331" s="4"/>
      <c r="Q331" s="4"/>
      <c r="R331" s="4"/>
      <c r="S331" s="4"/>
      <c r="T331" s="4"/>
      <c r="U331" s="4"/>
      <c r="V331" s="4"/>
    </row>
    <row r="332" spans="1:22" s="16" customForma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18"/>
      <c r="N332" s="4"/>
      <c r="O332" s="4"/>
      <c r="P332" s="4"/>
      <c r="Q332" s="4"/>
      <c r="R332" s="4"/>
      <c r="S332" s="4"/>
      <c r="T332" s="4"/>
      <c r="U332" s="4"/>
      <c r="V332" s="4"/>
    </row>
    <row r="333" spans="1:22" s="16" customForma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18"/>
      <c r="N333" s="4"/>
      <c r="O333" s="4"/>
      <c r="P333" s="4"/>
      <c r="Q333" s="4"/>
      <c r="R333" s="4"/>
      <c r="S333" s="4"/>
      <c r="T333" s="4"/>
      <c r="U333" s="4"/>
      <c r="V333" s="4"/>
    </row>
    <row r="334" spans="1:22" s="16" customFormat="1" ht="18" customHeight="1">
      <c r="A334" s="5" t="s">
        <v>55</v>
      </c>
      <c r="B334" s="43" t="str">
        <f>MASTER!B35</f>
        <v>EMPLOYEE 31</v>
      </c>
      <c r="C334" s="34"/>
      <c r="D334" s="34"/>
      <c r="E334" s="34"/>
      <c r="F334" s="35"/>
      <c r="G334" s="44" t="s">
        <v>56</v>
      </c>
      <c r="H334" s="35"/>
      <c r="I334" s="43" t="str">
        <f>MASTER!C35</f>
        <v>LECTURER</v>
      </c>
      <c r="J334" s="35"/>
      <c r="K334" s="6"/>
      <c r="L334" s="6"/>
      <c r="M334" s="19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16" customFormat="1" ht="17.25">
      <c r="A335" s="45" t="s">
        <v>57</v>
      </c>
      <c r="B335" s="47" t="s">
        <v>58</v>
      </c>
      <c r="C335" s="48"/>
      <c r="D335" s="49"/>
      <c r="E335" s="50" t="s">
        <v>59</v>
      </c>
      <c r="F335" s="48"/>
      <c r="G335" s="49"/>
      <c r="H335" s="50" t="s">
        <v>60</v>
      </c>
      <c r="I335" s="48"/>
      <c r="J335" s="49"/>
      <c r="K335" s="51" t="str">
        <f>IF(MASTER!E35="NO","DEDUCTION GPF","DEDUCTION GPF 2004")</f>
        <v>DEDUCTION GPF</v>
      </c>
      <c r="L335" s="53" t="s">
        <v>61</v>
      </c>
      <c r="M335" s="20"/>
      <c r="N335" s="4"/>
      <c r="O335" s="4"/>
      <c r="P335" s="4"/>
      <c r="Q335" s="4"/>
      <c r="R335" s="4"/>
      <c r="S335" s="4"/>
      <c r="T335" s="4"/>
      <c r="U335" s="4"/>
      <c r="V335" s="4"/>
    </row>
    <row r="336" spans="1:22" s="16" customFormat="1" ht="17.25">
      <c r="A336" s="46"/>
      <c r="B336" s="8" t="s">
        <v>63</v>
      </c>
      <c r="C336" s="8" t="s">
        <v>64</v>
      </c>
      <c r="D336" s="8" t="s">
        <v>65</v>
      </c>
      <c r="E336" s="9" t="s">
        <v>63</v>
      </c>
      <c r="F336" s="9" t="s">
        <v>64</v>
      </c>
      <c r="G336" s="9" t="s">
        <v>65</v>
      </c>
      <c r="H336" s="9" t="s">
        <v>63</v>
      </c>
      <c r="I336" s="9" t="s">
        <v>64</v>
      </c>
      <c r="J336" s="9" t="s">
        <v>65</v>
      </c>
      <c r="K336" s="52"/>
      <c r="L336" s="36"/>
      <c r="M336" s="17"/>
      <c r="N336" s="4"/>
      <c r="O336" s="4"/>
      <c r="P336" s="4"/>
      <c r="Q336" s="4"/>
      <c r="R336" s="4"/>
      <c r="S336" s="4"/>
      <c r="T336" s="4"/>
      <c r="U336" s="4"/>
      <c r="V336" s="4"/>
    </row>
    <row r="337" spans="1:22" s="16" customFormat="1" ht="20.25" customHeight="1">
      <c r="A337" s="10">
        <v>44562</v>
      </c>
      <c r="B337" s="11">
        <f>MASTER!D35</f>
        <v>80200</v>
      </c>
      <c r="C337" s="11">
        <f>ROUND(B337*34%,0)</f>
        <v>27268</v>
      </c>
      <c r="D337" s="12">
        <f>SUM(B337:C337)</f>
        <v>107468</v>
      </c>
      <c r="E337" s="11">
        <f>B337</f>
        <v>80200</v>
      </c>
      <c r="F337" s="11">
        <f>ROUND(E337*31%,0)</f>
        <v>24862</v>
      </c>
      <c r="G337" s="12">
        <f>SUM(E337:F337)</f>
        <v>105062</v>
      </c>
      <c r="H337" s="11">
        <f t="shared" ref="H337:J339" si="60">B337-E337</f>
        <v>0</v>
      </c>
      <c r="I337" s="11">
        <f t="shared" si="60"/>
        <v>2406</v>
      </c>
      <c r="J337" s="12">
        <f t="shared" si="60"/>
        <v>2406</v>
      </c>
      <c r="K337" s="23">
        <f>J337</f>
        <v>2406</v>
      </c>
      <c r="L337" s="25">
        <f>J337-SUM(K337:K337)</f>
        <v>0</v>
      </c>
      <c r="M337" s="21"/>
      <c r="N337" s="4"/>
      <c r="O337" s="4"/>
      <c r="P337" s="4"/>
      <c r="Q337" s="4"/>
      <c r="R337" s="4"/>
      <c r="S337" s="4"/>
      <c r="T337" s="4"/>
      <c r="U337" s="4"/>
      <c r="V337" s="4"/>
    </row>
    <row r="338" spans="1:22" s="16" customFormat="1" ht="20.25" customHeight="1">
      <c r="A338" s="10">
        <v>44593</v>
      </c>
      <c r="B338" s="11">
        <f>B337</f>
        <v>80200</v>
      </c>
      <c r="C338" s="11">
        <f>ROUND(B338*34%,0)</f>
        <v>27268</v>
      </c>
      <c r="D338" s="12">
        <f>SUM(B338:C338)</f>
        <v>107468</v>
      </c>
      <c r="E338" s="11">
        <f>B338</f>
        <v>80200</v>
      </c>
      <c r="F338" s="11">
        <f>ROUND(E338*31%,0)</f>
        <v>24862</v>
      </c>
      <c r="G338" s="12">
        <f>SUM(E338:F338)</f>
        <v>105062</v>
      </c>
      <c r="H338" s="11">
        <f t="shared" si="60"/>
        <v>0</v>
      </c>
      <c r="I338" s="11">
        <f t="shared" si="60"/>
        <v>2406</v>
      </c>
      <c r="J338" s="12">
        <f t="shared" si="60"/>
        <v>2406</v>
      </c>
      <c r="K338" s="23">
        <f>J338</f>
        <v>2406</v>
      </c>
      <c r="L338" s="25">
        <f>J338-SUM(K338:K338)</f>
        <v>0</v>
      </c>
      <c r="M338" s="21"/>
      <c r="N338" s="4"/>
      <c r="O338" s="4"/>
      <c r="P338" s="4"/>
      <c r="Q338" s="4"/>
      <c r="R338" s="4"/>
      <c r="S338" s="4"/>
      <c r="T338" s="4"/>
      <c r="U338" s="4"/>
      <c r="V338" s="4"/>
    </row>
    <row r="339" spans="1:22" s="16" customFormat="1" ht="20.25" customHeight="1">
      <c r="A339" s="10">
        <v>44621</v>
      </c>
      <c r="B339" s="11">
        <f>B338</f>
        <v>80200</v>
      </c>
      <c r="C339" s="11">
        <f>ROUND(B339*34%,0)</f>
        <v>27268</v>
      </c>
      <c r="D339" s="12">
        <f>SUM(B339:C339)</f>
        <v>107468</v>
      </c>
      <c r="E339" s="11">
        <f>B339</f>
        <v>80200</v>
      </c>
      <c r="F339" s="11">
        <f>ROUND(E339*31%,0)</f>
        <v>24862</v>
      </c>
      <c r="G339" s="12">
        <f>SUM(E339:F339)</f>
        <v>105062</v>
      </c>
      <c r="H339" s="11">
        <f t="shared" si="60"/>
        <v>0</v>
      </c>
      <c r="I339" s="11">
        <f t="shared" si="60"/>
        <v>2406</v>
      </c>
      <c r="J339" s="12">
        <f t="shared" si="60"/>
        <v>2406</v>
      </c>
      <c r="K339" s="23">
        <f>J339</f>
        <v>2406</v>
      </c>
      <c r="L339" s="25">
        <f>J339-SUM(K339:K339)</f>
        <v>0</v>
      </c>
      <c r="M339" s="21"/>
      <c r="N339" s="4"/>
      <c r="O339" s="4"/>
      <c r="P339" s="4"/>
      <c r="Q339" s="4"/>
      <c r="R339" s="4"/>
      <c r="S339" s="4"/>
      <c r="T339" s="4"/>
      <c r="U339" s="4"/>
      <c r="V339" s="4"/>
    </row>
    <row r="340" spans="1:22" s="16" customFormat="1" ht="23.25" customHeight="1">
      <c r="A340" s="13" t="s">
        <v>65</v>
      </c>
      <c r="B340" s="14">
        <f t="shared" ref="B340:L340" si="61">SUM(B337:B339)</f>
        <v>240600</v>
      </c>
      <c r="C340" s="14">
        <f t="shared" si="61"/>
        <v>81804</v>
      </c>
      <c r="D340" s="15">
        <f t="shared" si="61"/>
        <v>322404</v>
      </c>
      <c r="E340" s="14">
        <f t="shared" si="61"/>
        <v>240600</v>
      </c>
      <c r="F340" s="14">
        <f t="shared" si="61"/>
        <v>74586</v>
      </c>
      <c r="G340" s="15">
        <f t="shared" si="61"/>
        <v>315186</v>
      </c>
      <c r="H340" s="14">
        <f t="shared" si="61"/>
        <v>0</v>
      </c>
      <c r="I340" s="14">
        <f t="shared" si="61"/>
        <v>7218</v>
      </c>
      <c r="J340" s="15">
        <f t="shared" si="61"/>
        <v>7218</v>
      </c>
      <c r="K340" s="24">
        <f t="shared" si="61"/>
        <v>7218</v>
      </c>
      <c r="L340" s="26">
        <f t="shared" si="61"/>
        <v>0</v>
      </c>
      <c r="M340" s="22"/>
      <c r="N340" s="4"/>
      <c r="O340" s="4"/>
      <c r="P340" s="4"/>
      <c r="Q340" s="4"/>
      <c r="R340" s="4"/>
      <c r="S340" s="4"/>
      <c r="T340" s="4"/>
      <c r="U340" s="4"/>
      <c r="V340" s="4"/>
    </row>
    <row r="341" spans="1:22" s="16" customForma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18"/>
      <c r="N341" s="4"/>
      <c r="O341" s="4"/>
      <c r="P341" s="4"/>
      <c r="Q341" s="4"/>
      <c r="R341" s="4"/>
      <c r="S341" s="4"/>
      <c r="T341" s="4"/>
      <c r="U341" s="4"/>
      <c r="V341" s="4"/>
    </row>
    <row r="342" spans="1:22" s="16" customForma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18"/>
      <c r="N342" s="4"/>
      <c r="O342" s="4"/>
      <c r="P342" s="4"/>
      <c r="Q342" s="4"/>
      <c r="R342" s="4"/>
      <c r="S342" s="4"/>
      <c r="T342" s="4"/>
      <c r="U342" s="4"/>
      <c r="V342" s="4"/>
    </row>
    <row r="343" spans="1:22" s="16" customForma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18"/>
      <c r="N343" s="4"/>
      <c r="O343" s="4"/>
      <c r="P343" s="4"/>
      <c r="Q343" s="4"/>
      <c r="R343" s="4"/>
      <c r="S343" s="4"/>
      <c r="T343" s="4"/>
      <c r="U343" s="4"/>
      <c r="V343" s="4"/>
    </row>
    <row r="344" spans="1:22" s="16" customForma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18"/>
      <c r="N344" s="4"/>
      <c r="O344" s="4"/>
      <c r="P344" s="4"/>
      <c r="Q344" s="4"/>
      <c r="R344" s="4"/>
      <c r="S344" s="4"/>
      <c r="T344" s="4"/>
      <c r="U344" s="4"/>
      <c r="V344" s="4"/>
    </row>
    <row r="345" spans="1:22" s="16" customFormat="1" ht="18" customHeight="1">
      <c r="A345" s="5" t="s">
        <v>55</v>
      </c>
      <c r="B345" s="43" t="str">
        <f>MASTER!B36</f>
        <v>EMPLOYEE 32</v>
      </c>
      <c r="C345" s="34"/>
      <c r="D345" s="34"/>
      <c r="E345" s="34"/>
      <c r="F345" s="35"/>
      <c r="G345" s="44" t="s">
        <v>56</v>
      </c>
      <c r="H345" s="35"/>
      <c r="I345" s="43" t="str">
        <f>MASTER!C36</f>
        <v>LECTURER</v>
      </c>
      <c r="J345" s="35"/>
      <c r="K345" s="6"/>
      <c r="L345" s="6"/>
      <c r="M345" s="19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16" customFormat="1" ht="17.25">
      <c r="A346" s="45" t="s">
        <v>57</v>
      </c>
      <c r="B346" s="47" t="s">
        <v>58</v>
      </c>
      <c r="C346" s="48"/>
      <c r="D346" s="49"/>
      <c r="E346" s="50" t="s">
        <v>59</v>
      </c>
      <c r="F346" s="48"/>
      <c r="G346" s="49"/>
      <c r="H346" s="50" t="s">
        <v>60</v>
      </c>
      <c r="I346" s="48"/>
      <c r="J346" s="49"/>
      <c r="K346" s="51" t="str">
        <f>IF(MASTER!E36="NO","DEDUCTION GPF","DEDUCTION GPF 2004")</f>
        <v>DEDUCTION GPF</v>
      </c>
      <c r="L346" s="53" t="s">
        <v>61</v>
      </c>
      <c r="M346" s="20"/>
      <c r="N346" s="4"/>
      <c r="O346" s="4"/>
      <c r="P346" s="4"/>
      <c r="Q346" s="4"/>
      <c r="R346" s="4"/>
      <c r="S346" s="4"/>
      <c r="T346" s="4"/>
      <c r="U346" s="4"/>
      <c r="V346" s="4"/>
    </row>
    <row r="347" spans="1:22" s="16" customFormat="1" ht="17.25">
      <c r="A347" s="46"/>
      <c r="B347" s="8" t="s">
        <v>63</v>
      </c>
      <c r="C347" s="8" t="s">
        <v>64</v>
      </c>
      <c r="D347" s="8" t="s">
        <v>65</v>
      </c>
      <c r="E347" s="9" t="s">
        <v>63</v>
      </c>
      <c r="F347" s="9" t="s">
        <v>64</v>
      </c>
      <c r="G347" s="9" t="s">
        <v>65</v>
      </c>
      <c r="H347" s="9" t="s">
        <v>63</v>
      </c>
      <c r="I347" s="9" t="s">
        <v>64</v>
      </c>
      <c r="J347" s="9" t="s">
        <v>65</v>
      </c>
      <c r="K347" s="52"/>
      <c r="L347" s="36"/>
      <c r="M347" s="17"/>
      <c r="N347" s="4"/>
      <c r="O347" s="4"/>
      <c r="P347" s="4"/>
      <c r="Q347" s="4"/>
      <c r="R347" s="4"/>
      <c r="S347" s="4"/>
      <c r="T347" s="4"/>
      <c r="U347" s="4"/>
      <c r="V347" s="4"/>
    </row>
    <row r="348" spans="1:22" s="16" customFormat="1" ht="20.25" customHeight="1">
      <c r="A348" s="10">
        <v>44562</v>
      </c>
      <c r="B348" s="11">
        <f>MASTER!D36</f>
        <v>80200</v>
      </c>
      <c r="C348" s="11">
        <f>ROUND(B348*34%,0)</f>
        <v>27268</v>
      </c>
      <c r="D348" s="12">
        <f>SUM(B348:C348)</f>
        <v>107468</v>
      </c>
      <c r="E348" s="11">
        <f>B348</f>
        <v>80200</v>
      </c>
      <c r="F348" s="11">
        <f>ROUND(E348*31%,0)</f>
        <v>24862</v>
      </c>
      <c r="G348" s="12">
        <f>SUM(E348:F348)</f>
        <v>105062</v>
      </c>
      <c r="H348" s="11">
        <f t="shared" ref="H348:J350" si="62">B348-E348</f>
        <v>0</v>
      </c>
      <c r="I348" s="11">
        <f t="shared" si="62"/>
        <v>2406</v>
      </c>
      <c r="J348" s="12">
        <f t="shared" si="62"/>
        <v>2406</v>
      </c>
      <c r="K348" s="23">
        <f>J348</f>
        <v>2406</v>
      </c>
      <c r="L348" s="25">
        <f>J348-SUM(K348:K348)</f>
        <v>0</v>
      </c>
      <c r="M348" s="21"/>
      <c r="N348" s="4"/>
      <c r="O348" s="4"/>
      <c r="P348" s="4"/>
      <c r="Q348" s="4"/>
      <c r="R348" s="4"/>
      <c r="S348" s="4"/>
      <c r="T348" s="4"/>
      <c r="U348" s="4"/>
      <c r="V348" s="4"/>
    </row>
    <row r="349" spans="1:22" s="16" customFormat="1" ht="20.25" customHeight="1">
      <c r="A349" s="10">
        <v>44593</v>
      </c>
      <c r="B349" s="11">
        <f>B348</f>
        <v>80200</v>
      </c>
      <c r="C349" s="11">
        <f>ROUND(B349*34%,0)</f>
        <v>27268</v>
      </c>
      <c r="D349" s="12">
        <f>SUM(B349:C349)</f>
        <v>107468</v>
      </c>
      <c r="E349" s="11">
        <f>B349</f>
        <v>80200</v>
      </c>
      <c r="F349" s="11">
        <f>ROUND(E349*31%,0)</f>
        <v>24862</v>
      </c>
      <c r="G349" s="12">
        <f>SUM(E349:F349)</f>
        <v>105062</v>
      </c>
      <c r="H349" s="11">
        <f t="shared" si="62"/>
        <v>0</v>
      </c>
      <c r="I349" s="11">
        <f t="shared" si="62"/>
        <v>2406</v>
      </c>
      <c r="J349" s="12">
        <f t="shared" si="62"/>
        <v>2406</v>
      </c>
      <c r="K349" s="23">
        <f>J349</f>
        <v>2406</v>
      </c>
      <c r="L349" s="25">
        <f>J349-SUM(K349:K349)</f>
        <v>0</v>
      </c>
      <c r="M349" s="21"/>
      <c r="N349" s="4"/>
      <c r="O349" s="4"/>
      <c r="P349" s="4"/>
      <c r="Q349" s="4"/>
      <c r="R349" s="4"/>
      <c r="S349" s="4"/>
      <c r="T349" s="4"/>
      <c r="U349" s="4"/>
      <c r="V349" s="4"/>
    </row>
    <row r="350" spans="1:22" s="16" customFormat="1" ht="20.25" customHeight="1">
      <c r="A350" s="10">
        <v>44621</v>
      </c>
      <c r="B350" s="11">
        <f>B349</f>
        <v>80200</v>
      </c>
      <c r="C350" s="11">
        <f>ROUND(B350*34%,0)</f>
        <v>27268</v>
      </c>
      <c r="D350" s="12">
        <f>SUM(B350:C350)</f>
        <v>107468</v>
      </c>
      <c r="E350" s="11">
        <f>B350</f>
        <v>80200</v>
      </c>
      <c r="F350" s="11">
        <f>ROUND(E350*31%,0)</f>
        <v>24862</v>
      </c>
      <c r="G350" s="12">
        <f>SUM(E350:F350)</f>
        <v>105062</v>
      </c>
      <c r="H350" s="11">
        <f t="shared" si="62"/>
        <v>0</v>
      </c>
      <c r="I350" s="11">
        <f t="shared" si="62"/>
        <v>2406</v>
      </c>
      <c r="J350" s="12">
        <f t="shared" si="62"/>
        <v>2406</v>
      </c>
      <c r="K350" s="23">
        <f>J350</f>
        <v>2406</v>
      </c>
      <c r="L350" s="25">
        <f>J350-SUM(K350:K350)</f>
        <v>0</v>
      </c>
      <c r="M350" s="21"/>
      <c r="N350" s="4"/>
      <c r="O350" s="4"/>
      <c r="P350" s="4"/>
      <c r="Q350" s="4"/>
      <c r="R350" s="4"/>
      <c r="S350" s="4"/>
      <c r="T350" s="4"/>
      <c r="U350" s="4"/>
      <c r="V350" s="4"/>
    </row>
    <row r="351" spans="1:22" s="16" customFormat="1" ht="23.25" customHeight="1">
      <c r="A351" s="13" t="s">
        <v>65</v>
      </c>
      <c r="B351" s="14">
        <f t="shared" ref="B351:L351" si="63">SUM(B348:B350)</f>
        <v>240600</v>
      </c>
      <c r="C351" s="14">
        <f t="shared" si="63"/>
        <v>81804</v>
      </c>
      <c r="D351" s="15">
        <f t="shared" si="63"/>
        <v>322404</v>
      </c>
      <c r="E351" s="14">
        <f t="shared" si="63"/>
        <v>240600</v>
      </c>
      <c r="F351" s="14">
        <f t="shared" si="63"/>
        <v>74586</v>
      </c>
      <c r="G351" s="15">
        <f t="shared" si="63"/>
        <v>315186</v>
      </c>
      <c r="H351" s="14">
        <f t="shared" si="63"/>
        <v>0</v>
      </c>
      <c r="I351" s="14">
        <f t="shared" si="63"/>
        <v>7218</v>
      </c>
      <c r="J351" s="15">
        <f t="shared" si="63"/>
        <v>7218</v>
      </c>
      <c r="K351" s="24">
        <f t="shared" si="63"/>
        <v>7218</v>
      </c>
      <c r="L351" s="26">
        <f t="shared" si="63"/>
        <v>0</v>
      </c>
      <c r="M351" s="22"/>
      <c r="N351" s="4"/>
      <c r="O351" s="4"/>
      <c r="P351" s="4"/>
      <c r="Q351" s="4"/>
      <c r="R351" s="4"/>
      <c r="S351" s="4"/>
      <c r="T351" s="4"/>
      <c r="U351" s="4"/>
      <c r="V351" s="4"/>
    </row>
    <row r="352" spans="1:22" s="16" customForma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18"/>
      <c r="N352" s="4"/>
      <c r="O352" s="4"/>
      <c r="P352" s="4"/>
      <c r="Q352" s="4"/>
      <c r="R352" s="4"/>
      <c r="S352" s="4"/>
      <c r="T352" s="4"/>
      <c r="U352" s="4"/>
      <c r="V352" s="4"/>
    </row>
    <row r="353" spans="1:22" s="16" customForma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18"/>
      <c r="N353" s="4"/>
      <c r="O353" s="4"/>
      <c r="P353" s="4"/>
      <c r="Q353" s="4"/>
      <c r="R353" s="4"/>
      <c r="S353" s="4"/>
      <c r="T353" s="4"/>
      <c r="U353" s="4"/>
      <c r="V353" s="4"/>
    </row>
    <row r="354" spans="1:22" s="16" customForma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18"/>
      <c r="N354" s="4"/>
      <c r="O354" s="4"/>
      <c r="P354" s="4"/>
      <c r="Q354" s="4"/>
      <c r="R354" s="4"/>
      <c r="S354" s="4"/>
      <c r="T354" s="4"/>
      <c r="U354" s="4"/>
      <c r="V354" s="4"/>
    </row>
    <row r="355" spans="1:22" s="16" customForma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18"/>
      <c r="N355" s="4"/>
      <c r="O355" s="4"/>
      <c r="P355" s="4"/>
      <c r="Q355" s="4"/>
      <c r="R355" s="4"/>
      <c r="S355" s="4"/>
      <c r="T355" s="4"/>
      <c r="U355" s="4"/>
      <c r="V355" s="4"/>
    </row>
    <row r="356" spans="1:22" s="16" customFormat="1" ht="18" customHeight="1">
      <c r="A356" s="5" t="s">
        <v>55</v>
      </c>
      <c r="B356" s="43" t="str">
        <f>MASTER!B37</f>
        <v>EMPLOYEE 33</v>
      </c>
      <c r="C356" s="34"/>
      <c r="D356" s="34"/>
      <c r="E356" s="34"/>
      <c r="F356" s="35"/>
      <c r="G356" s="44" t="s">
        <v>56</v>
      </c>
      <c r="H356" s="35"/>
      <c r="I356" s="43" t="str">
        <f>MASTER!C37</f>
        <v>LECTURER</v>
      </c>
      <c r="J356" s="35"/>
      <c r="K356" s="6"/>
      <c r="L356" s="6"/>
      <c r="M356" s="19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16" customFormat="1" ht="17.25">
      <c r="A357" s="45" t="s">
        <v>57</v>
      </c>
      <c r="B357" s="47" t="s">
        <v>58</v>
      </c>
      <c r="C357" s="48"/>
      <c r="D357" s="49"/>
      <c r="E357" s="50" t="s">
        <v>59</v>
      </c>
      <c r="F357" s="48"/>
      <c r="G357" s="49"/>
      <c r="H357" s="50" t="s">
        <v>60</v>
      </c>
      <c r="I357" s="48"/>
      <c r="J357" s="49"/>
      <c r="K357" s="51" t="str">
        <f>IF(MASTER!E37="NO","DEDUCTION GPF","DEDUCTION GPF 2004")</f>
        <v>DEDUCTION GPF</v>
      </c>
      <c r="L357" s="53" t="s">
        <v>61</v>
      </c>
      <c r="M357" s="20"/>
      <c r="N357" s="4"/>
      <c r="O357" s="4"/>
      <c r="P357" s="4"/>
      <c r="Q357" s="4"/>
      <c r="R357" s="4"/>
      <c r="S357" s="4"/>
      <c r="T357" s="4"/>
      <c r="U357" s="4"/>
      <c r="V357" s="4"/>
    </row>
    <row r="358" spans="1:22" s="16" customFormat="1" ht="17.25">
      <c r="A358" s="46"/>
      <c r="B358" s="8" t="s">
        <v>63</v>
      </c>
      <c r="C358" s="8" t="s">
        <v>64</v>
      </c>
      <c r="D358" s="8" t="s">
        <v>65</v>
      </c>
      <c r="E358" s="9" t="s">
        <v>63</v>
      </c>
      <c r="F358" s="9" t="s">
        <v>64</v>
      </c>
      <c r="G358" s="9" t="s">
        <v>65</v>
      </c>
      <c r="H358" s="9" t="s">
        <v>63</v>
      </c>
      <c r="I358" s="9" t="s">
        <v>64</v>
      </c>
      <c r="J358" s="9" t="s">
        <v>65</v>
      </c>
      <c r="K358" s="52"/>
      <c r="L358" s="36"/>
      <c r="M358" s="17"/>
      <c r="N358" s="4"/>
      <c r="O358" s="4"/>
      <c r="P358" s="4"/>
      <c r="Q358" s="4"/>
      <c r="R358" s="4"/>
      <c r="S358" s="4"/>
      <c r="T358" s="4"/>
      <c r="U358" s="4"/>
      <c r="V358" s="4"/>
    </row>
    <row r="359" spans="1:22" s="16" customFormat="1" ht="20.25" customHeight="1">
      <c r="A359" s="10">
        <v>44562</v>
      </c>
      <c r="B359" s="11">
        <f>MASTER!D37</f>
        <v>80200</v>
      </c>
      <c r="C359" s="11">
        <f>ROUND(B359*34%,0)</f>
        <v>27268</v>
      </c>
      <c r="D359" s="12">
        <f>SUM(B359:C359)</f>
        <v>107468</v>
      </c>
      <c r="E359" s="11">
        <f>B359</f>
        <v>80200</v>
      </c>
      <c r="F359" s="11">
        <f>ROUND(E359*31%,0)</f>
        <v>24862</v>
      </c>
      <c r="G359" s="12">
        <f>SUM(E359:F359)</f>
        <v>105062</v>
      </c>
      <c r="H359" s="11">
        <f t="shared" ref="H359:J361" si="64">B359-E359</f>
        <v>0</v>
      </c>
      <c r="I359" s="11">
        <f t="shared" si="64"/>
        <v>2406</v>
      </c>
      <c r="J359" s="12">
        <f t="shared" si="64"/>
        <v>2406</v>
      </c>
      <c r="K359" s="23">
        <f>J359</f>
        <v>2406</v>
      </c>
      <c r="L359" s="25">
        <f>J359-SUM(K359:K359)</f>
        <v>0</v>
      </c>
      <c r="M359" s="21"/>
      <c r="N359" s="4"/>
      <c r="O359" s="4"/>
      <c r="P359" s="4"/>
      <c r="Q359" s="4"/>
      <c r="R359" s="4"/>
      <c r="S359" s="4"/>
      <c r="T359" s="4"/>
      <c r="U359" s="4"/>
      <c r="V359" s="4"/>
    </row>
    <row r="360" spans="1:22" s="16" customFormat="1" ht="20.25" customHeight="1">
      <c r="A360" s="10">
        <v>44593</v>
      </c>
      <c r="B360" s="11">
        <f>B359</f>
        <v>80200</v>
      </c>
      <c r="C360" s="11">
        <f>ROUND(B360*34%,0)</f>
        <v>27268</v>
      </c>
      <c r="D360" s="12">
        <f>SUM(B360:C360)</f>
        <v>107468</v>
      </c>
      <c r="E360" s="11">
        <f>B360</f>
        <v>80200</v>
      </c>
      <c r="F360" s="11">
        <f>ROUND(E360*31%,0)</f>
        <v>24862</v>
      </c>
      <c r="G360" s="12">
        <f>SUM(E360:F360)</f>
        <v>105062</v>
      </c>
      <c r="H360" s="11">
        <f t="shared" si="64"/>
        <v>0</v>
      </c>
      <c r="I360" s="11">
        <f t="shared" si="64"/>
        <v>2406</v>
      </c>
      <c r="J360" s="12">
        <f t="shared" si="64"/>
        <v>2406</v>
      </c>
      <c r="K360" s="23">
        <f>J360</f>
        <v>2406</v>
      </c>
      <c r="L360" s="25">
        <f>J360-SUM(K360:K360)</f>
        <v>0</v>
      </c>
      <c r="M360" s="21"/>
      <c r="N360" s="4"/>
      <c r="O360" s="4"/>
      <c r="P360" s="4"/>
      <c r="Q360" s="4"/>
      <c r="R360" s="4"/>
      <c r="S360" s="4"/>
      <c r="T360" s="4"/>
      <c r="U360" s="4"/>
      <c r="V360" s="4"/>
    </row>
    <row r="361" spans="1:22" s="16" customFormat="1" ht="20.25" customHeight="1">
      <c r="A361" s="10">
        <v>44621</v>
      </c>
      <c r="B361" s="11">
        <f>B360</f>
        <v>80200</v>
      </c>
      <c r="C361" s="11">
        <f>ROUND(B361*34%,0)</f>
        <v>27268</v>
      </c>
      <c r="D361" s="12">
        <f>SUM(B361:C361)</f>
        <v>107468</v>
      </c>
      <c r="E361" s="11">
        <f>B361</f>
        <v>80200</v>
      </c>
      <c r="F361" s="11">
        <f>ROUND(E361*31%,0)</f>
        <v>24862</v>
      </c>
      <c r="G361" s="12">
        <f>SUM(E361:F361)</f>
        <v>105062</v>
      </c>
      <c r="H361" s="11">
        <f t="shared" si="64"/>
        <v>0</v>
      </c>
      <c r="I361" s="11">
        <f t="shared" si="64"/>
        <v>2406</v>
      </c>
      <c r="J361" s="12">
        <f t="shared" si="64"/>
        <v>2406</v>
      </c>
      <c r="K361" s="23">
        <f>J361</f>
        <v>2406</v>
      </c>
      <c r="L361" s="25">
        <f>J361-SUM(K361:K361)</f>
        <v>0</v>
      </c>
      <c r="M361" s="21"/>
      <c r="N361" s="4"/>
      <c r="O361" s="4"/>
      <c r="P361" s="4"/>
      <c r="Q361" s="4"/>
      <c r="R361" s="4"/>
      <c r="S361" s="4"/>
      <c r="T361" s="4"/>
      <c r="U361" s="4"/>
      <c r="V361" s="4"/>
    </row>
    <row r="362" spans="1:22" s="16" customFormat="1" ht="23.25" customHeight="1">
      <c r="A362" s="13" t="s">
        <v>65</v>
      </c>
      <c r="B362" s="14">
        <f t="shared" ref="B362:L362" si="65">SUM(B359:B361)</f>
        <v>240600</v>
      </c>
      <c r="C362" s="14">
        <f t="shared" si="65"/>
        <v>81804</v>
      </c>
      <c r="D362" s="15">
        <f t="shared" si="65"/>
        <v>322404</v>
      </c>
      <c r="E362" s="14">
        <f t="shared" si="65"/>
        <v>240600</v>
      </c>
      <c r="F362" s="14">
        <f t="shared" si="65"/>
        <v>74586</v>
      </c>
      <c r="G362" s="15">
        <f t="shared" si="65"/>
        <v>315186</v>
      </c>
      <c r="H362" s="14">
        <f t="shared" si="65"/>
        <v>0</v>
      </c>
      <c r="I362" s="14">
        <f t="shared" si="65"/>
        <v>7218</v>
      </c>
      <c r="J362" s="15">
        <f t="shared" si="65"/>
        <v>7218</v>
      </c>
      <c r="K362" s="24">
        <f t="shared" si="65"/>
        <v>7218</v>
      </c>
      <c r="L362" s="26">
        <f t="shared" si="65"/>
        <v>0</v>
      </c>
      <c r="M362" s="22"/>
      <c r="N362" s="4"/>
      <c r="O362" s="4"/>
      <c r="P362" s="4"/>
      <c r="Q362" s="4"/>
      <c r="R362" s="4"/>
      <c r="S362" s="4"/>
      <c r="T362" s="4"/>
      <c r="U362" s="4"/>
      <c r="V362" s="4"/>
    </row>
    <row r="363" spans="1:22" s="16" customForma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18"/>
      <c r="N363" s="4"/>
      <c r="O363" s="4"/>
      <c r="P363" s="4"/>
      <c r="Q363" s="4"/>
      <c r="R363" s="4"/>
      <c r="S363" s="4"/>
      <c r="T363" s="4"/>
      <c r="U363" s="4"/>
      <c r="V363" s="4"/>
    </row>
    <row r="364" spans="1:22" s="16" customForma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18"/>
      <c r="N364" s="4"/>
      <c r="O364" s="4"/>
      <c r="P364" s="4"/>
      <c r="Q364" s="4"/>
      <c r="R364" s="4"/>
      <c r="S364" s="4"/>
      <c r="T364" s="4"/>
      <c r="U364" s="4"/>
      <c r="V364" s="4"/>
    </row>
    <row r="365" spans="1:22" s="16" customForma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18"/>
      <c r="N365" s="4"/>
      <c r="O365" s="4"/>
      <c r="P365" s="4"/>
      <c r="Q365" s="4"/>
      <c r="R365" s="4"/>
      <c r="S365" s="4"/>
      <c r="T365" s="4"/>
      <c r="U365" s="4"/>
      <c r="V365" s="4"/>
    </row>
    <row r="366" spans="1:22" s="16" customForma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18"/>
      <c r="N366" s="4"/>
      <c r="O366" s="4"/>
      <c r="P366" s="4"/>
      <c r="Q366" s="4"/>
      <c r="R366" s="4"/>
      <c r="S366" s="4"/>
      <c r="T366" s="4"/>
      <c r="U366" s="4"/>
      <c r="V366" s="4"/>
    </row>
    <row r="367" spans="1:22" s="16" customFormat="1" ht="18" customHeight="1">
      <c r="A367" s="5" t="s">
        <v>55</v>
      </c>
      <c r="B367" s="43" t="str">
        <f>MASTER!B38</f>
        <v>EMPLOYEE 34</v>
      </c>
      <c r="C367" s="34"/>
      <c r="D367" s="34"/>
      <c r="E367" s="34"/>
      <c r="F367" s="35"/>
      <c r="G367" s="44" t="s">
        <v>56</v>
      </c>
      <c r="H367" s="35"/>
      <c r="I367" s="43" t="str">
        <f>MASTER!C38</f>
        <v>LECTURER</v>
      </c>
      <c r="J367" s="35"/>
      <c r="K367" s="6"/>
      <c r="L367" s="6"/>
      <c r="M367" s="19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16" customFormat="1" ht="17.25">
      <c r="A368" s="45" t="s">
        <v>57</v>
      </c>
      <c r="B368" s="47" t="s">
        <v>58</v>
      </c>
      <c r="C368" s="48"/>
      <c r="D368" s="49"/>
      <c r="E368" s="50" t="s">
        <v>59</v>
      </c>
      <c r="F368" s="48"/>
      <c r="G368" s="49"/>
      <c r="H368" s="50" t="s">
        <v>60</v>
      </c>
      <c r="I368" s="48"/>
      <c r="J368" s="49"/>
      <c r="K368" s="51" t="str">
        <f>IF(MASTER!E38="NO","DEDUCTION GPF","DEDUCTION GPF 2004")</f>
        <v>DEDUCTION GPF</v>
      </c>
      <c r="L368" s="53" t="s">
        <v>61</v>
      </c>
      <c r="M368" s="20"/>
      <c r="N368" s="4"/>
      <c r="O368" s="4"/>
      <c r="P368" s="4"/>
      <c r="Q368" s="4"/>
      <c r="R368" s="4"/>
      <c r="S368" s="4"/>
      <c r="T368" s="4"/>
      <c r="U368" s="4"/>
      <c r="V368" s="4"/>
    </row>
    <row r="369" spans="1:22" s="16" customFormat="1" ht="17.25">
      <c r="A369" s="46"/>
      <c r="B369" s="8" t="s">
        <v>63</v>
      </c>
      <c r="C369" s="8" t="s">
        <v>64</v>
      </c>
      <c r="D369" s="8" t="s">
        <v>65</v>
      </c>
      <c r="E369" s="9" t="s">
        <v>63</v>
      </c>
      <c r="F369" s="9" t="s">
        <v>64</v>
      </c>
      <c r="G369" s="9" t="s">
        <v>65</v>
      </c>
      <c r="H369" s="9" t="s">
        <v>63</v>
      </c>
      <c r="I369" s="9" t="s">
        <v>64</v>
      </c>
      <c r="J369" s="9" t="s">
        <v>65</v>
      </c>
      <c r="K369" s="52"/>
      <c r="L369" s="36"/>
      <c r="M369" s="17"/>
      <c r="N369" s="4"/>
      <c r="O369" s="4"/>
      <c r="P369" s="4"/>
      <c r="Q369" s="4"/>
      <c r="R369" s="4"/>
      <c r="S369" s="4"/>
      <c r="T369" s="4"/>
      <c r="U369" s="4"/>
      <c r="V369" s="4"/>
    </row>
    <row r="370" spans="1:22" s="16" customFormat="1" ht="20.25" customHeight="1">
      <c r="A370" s="10">
        <v>44562</v>
      </c>
      <c r="B370" s="11">
        <f>MASTER!D38</f>
        <v>80200</v>
      </c>
      <c r="C370" s="11">
        <f>ROUND(B370*34%,0)</f>
        <v>27268</v>
      </c>
      <c r="D370" s="12">
        <f>SUM(B370:C370)</f>
        <v>107468</v>
      </c>
      <c r="E370" s="11">
        <f>B370</f>
        <v>80200</v>
      </c>
      <c r="F370" s="11">
        <f>ROUND(E370*31%,0)</f>
        <v>24862</v>
      </c>
      <c r="G370" s="12">
        <f>SUM(E370:F370)</f>
        <v>105062</v>
      </c>
      <c r="H370" s="11">
        <f t="shared" ref="H370:J372" si="66">B370-E370</f>
        <v>0</v>
      </c>
      <c r="I370" s="11">
        <f t="shared" si="66"/>
        <v>2406</v>
      </c>
      <c r="J370" s="12">
        <f t="shared" si="66"/>
        <v>2406</v>
      </c>
      <c r="K370" s="23">
        <f>J370</f>
        <v>2406</v>
      </c>
      <c r="L370" s="25">
        <f>J370-SUM(K370:K370)</f>
        <v>0</v>
      </c>
      <c r="M370" s="21"/>
      <c r="N370" s="4"/>
      <c r="O370" s="4"/>
      <c r="P370" s="4"/>
      <c r="Q370" s="4"/>
      <c r="R370" s="4"/>
      <c r="S370" s="4"/>
      <c r="T370" s="4"/>
      <c r="U370" s="4"/>
      <c r="V370" s="4"/>
    </row>
    <row r="371" spans="1:22" s="16" customFormat="1" ht="20.25" customHeight="1">
      <c r="A371" s="10">
        <v>44593</v>
      </c>
      <c r="B371" s="11">
        <f>B370</f>
        <v>80200</v>
      </c>
      <c r="C371" s="11">
        <f>ROUND(B371*34%,0)</f>
        <v>27268</v>
      </c>
      <c r="D371" s="12">
        <f>SUM(B371:C371)</f>
        <v>107468</v>
      </c>
      <c r="E371" s="11">
        <f>B371</f>
        <v>80200</v>
      </c>
      <c r="F371" s="11">
        <f>ROUND(E371*31%,0)</f>
        <v>24862</v>
      </c>
      <c r="G371" s="12">
        <f>SUM(E371:F371)</f>
        <v>105062</v>
      </c>
      <c r="H371" s="11">
        <f t="shared" si="66"/>
        <v>0</v>
      </c>
      <c r="I371" s="11">
        <f t="shared" si="66"/>
        <v>2406</v>
      </c>
      <c r="J371" s="12">
        <f t="shared" si="66"/>
        <v>2406</v>
      </c>
      <c r="K371" s="23">
        <f>J371</f>
        <v>2406</v>
      </c>
      <c r="L371" s="25">
        <f>J371-SUM(K371:K371)</f>
        <v>0</v>
      </c>
      <c r="M371" s="21"/>
      <c r="N371" s="4"/>
      <c r="O371" s="4"/>
      <c r="P371" s="4"/>
      <c r="Q371" s="4"/>
      <c r="R371" s="4"/>
      <c r="S371" s="4"/>
      <c r="T371" s="4"/>
      <c r="U371" s="4"/>
      <c r="V371" s="4"/>
    </row>
    <row r="372" spans="1:22" s="16" customFormat="1" ht="20.25" customHeight="1">
      <c r="A372" s="10">
        <v>44621</v>
      </c>
      <c r="B372" s="11">
        <f>B371</f>
        <v>80200</v>
      </c>
      <c r="C372" s="11">
        <f>ROUND(B372*34%,0)</f>
        <v>27268</v>
      </c>
      <c r="D372" s="12">
        <f>SUM(B372:C372)</f>
        <v>107468</v>
      </c>
      <c r="E372" s="11">
        <f>B372</f>
        <v>80200</v>
      </c>
      <c r="F372" s="11">
        <f>ROUND(E372*31%,0)</f>
        <v>24862</v>
      </c>
      <c r="G372" s="12">
        <f>SUM(E372:F372)</f>
        <v>105062</v>
      </c>
      <c r="H372" s="11">
        <f t="shared" si="66"/>
        <v>0</v>
      </c>
      <c r="I372" s="11">
        <f t="shared" si="66"/>
        <v>2406</v>
      </c>
      <c r="J372" s="12">
        <f t="shared" si="66"/>
        <v>2406</v>
      </c>
      <c r="K372" s="23">
        <f>J372</f>
        <v>2406</v>
      </c>
      <c r="L372" s="25">
        <f>J372-SUM(K372:K372)</f>
        <v>0</v>
      </c>
      <c r="M372" s="21"/>
      <c r="N372" s="4"/>
      <c r="O372" s="4"/>
      <c r="P372" s="4"/>
      <c r="Q372" s="4"/>
      <c r="R372" s="4"/>
      <c r="S372" s="4"/>
      <c r="T372" s="4"/>
      <c r="U372" s="4"/>
      <c r="V372" s="4"/>
    </row>
    <row r="373" spans="1:22" s="16" customFormat="1" ht="23.25" customHeight="1">
      <c r="A373" s="13" t="s">
        <v>65</v>
      </c>
      <c r="B373" s="14">
        <f t="shared" ref="B373:L373" si="67">SUM(B370:B372)</f>
        <v>240600</v>
      </c>
      <c r="C373" s="14">
        <f t="shared" si="67"/>
        <v>81804</v>
      </c>
      <c r="D373" s="15">
        <f t="shared" si="67"/>
        <v>322404</v>
      </c>
      <c r="E373" s="14">
        <f t="shared" si="67"/>
        <v>240600</v>
      </c>
      <c r="F373" s="14">
        <f t="shared" si="67"/>
        <v>74586</v>
      </c>
      <c r="G373" s="15">
        <f t="shared" si="67"/>
        <v>315186</v>
      </c>
      <c r="H373" s="14">
        <f t="shared" si="67"/>
        <v>0</v>
      </c>
      <c r="I373" s="14">
        <f t="shared" si="67"/>
        <v>7218</v>
      </c>
      <c r="J373" s="15">
        <f t="shared" si="67"/>
        <v>7218</v>
      </c>
      <c r="K373" s="24">
        <f t="shared" si="67"/>
        <v>7218</v>
      </c>
      <c r="L373" s="26">
        <f t="shared" si="67"/>
        <v>0</v>
      </c>
      <c r="M373" s="22"/>
      <c r="N373" s="4"/>
      <c r="O373" s="4"/>
      <c r="P373" s="4"/>
      <c r="Q373" s="4"/>
      <c r="R373" s="4"/>
      <c r="S373" s="4"/>
      <c r="T373" s="4"/>
      <c r="U373" s="4"/>
      <c r="V373" s="4"/>
    </row>
    <row r="374" spans="1:22" s="16" customForma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18"/>
      <c r="N374" s="4"/>
      <c r="O374" s="4"/>
      <c r="P374" s="4"/>
      <c r="Q374" s="4"/>
      <c r="R374" s="4"/>
      <c r="S374" s="4"/>
      <c r="T374" s="4"/>
      <c r="U374" s="4"/>
      <c r="V374" s="4"/>
    </row>
    <row r="375" spans="1:22" s="16" customForma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18"/>
      <c r="N375" s="4"/>
      <c r="O375" s="4"/>
      <c r="P375" s="4"/>
      <c r="Q375" s="4"/>
      <c r="R375" s="4"/>
      <c r="S375" s="4"/>
      <c r="T375" s="4"/>
      <c r="U375" s="4"/>
      <c r="V375" s="4"/>
    </row>
    <row r="376" spans="1:22" s="16" customForma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18"/>
      <c r="N376" s="4"/>
      <c r="O376" s="4"/>
      <c r="P376" s="4"/>
      <c r="Q376" s="4"/>
      <c r="R376" s="4"/>
      <c r="S376" s="4"/>
      <c r="T376" s="4"/>
      <c r="U376" s="4"/>
      <c r="V376" s="4"/>
    </row>
    <row r="377" spans="1:22" s="16" customForma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18"/>
      <c r="N377" s="4"/>
      <c r="O377" s="4"/>
      <c r="P377" s="4"/>
      <c r="Q377" s="4"/>
      <c r="R377" s="4"/>
      <c r="S377" s="4"/>
      <c r="T377" s="4"/>
      <c r="U377" s="4"/>
      <c r="V377" s="4"/>
    </row>
    <row r="378" spans="1:22" s="16" customFormat="1" ht="18" customHeight="1">
      <c r="A378" s="5" t="s">
        <v>55</v>
      </c>
      <c r="B378" s="43" t="str">
        <f>MASTER!B39</f>
        <v>EMPLOYEE 35</v>
      </c>
      <c r="C378" s="34"/>
      <c r="D378" s="34"/>
      <c r="E378" s="34"/>
      <c r="F378" s="35"/>
      <c r="G378" s="44" t="s">
        <v>56</v>
      </c>
      <c r="H378" s="35"/>
      <c r="I378" s="43" t="str">
        <f>MASTER!C39</f>
        <v>LECTURER</v>
      </c>
      <c r="J378" s="35"/>
      <c r="K378" s="6"/>
      <c r="L378" s="6"/>
      <c r="M378" s="19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16" customFormat="1" ht="17.25">
      <c r="A379" s="45" t="s">
        <v>57</v>
      </c>
      <c r="B379" s="47" t="s">
        <v>58</v>
      </c>
      <c r="C379" s="48"/>
      <c r="D379" s="49"/>
      <c r="E379" s="50" t="s">
        <v>59</v>
      </c>
      <c r="F379" s="48"/>
      <c r="G379" s="49"/>
      <c r="H379" s="50" t="s">
        <v>60</v>
      </c>
      <c r="I379" s="48"/>
      <c r="J379" s="49"/>
      <c r="K379" s="51" t="str">
        <f>IF(MASTER!E39="NO","DEDUCTION GPF","DEDUCTION GPF 2004")</f>
        <v>DEDUCTION GPF</v>
      </c>
      <c r="L379" s="53" t="s">
        <v>61</v>
      </c>
      <c r="M379" s="20"/>
      <c r="N379" s="4"/>
      <c r="O379" s="4"/>
      <c r="P379" s="4"/>
      <c r="Q379" s="4"/>
      <c r="R379" s="4"/>
      <c r="S379" s="4"/>
      <c r="T379" s="4"/>
      <c r="U379" s="4"/>
      <c r="V379" s="4"/>
    </row>
    <row r="380" spans="1:22" s="16" customFormat="1" ht="17.25">
      <c r="A380" s="46"/>
      <c r="B380" s="8" t="s">
        <v>63</v>
      </c>
      <c r="C380" s="8" t="s">
        <v>64</v>
      </c>
      <c r="D380" s="8" t="s">
        <v>65</v>
      </c>
      <c r="E380" s="9" t="s">
        <v>63</v>
      </c>
      <c r="F380" s="9" t="s">
        <v>64</v>
      </c>
      <c r="G380" s="9" t="s">
        <v>65</v>
      </c>
      <c r="H380" s="9" t="s">
        <v>63</v>
      </c>
      <c r="I380" s="9" t="s">
        <v>64</v>
      </c>
      <c r="J380" s="9" t="s">
        <v>65</v>
      </c>
      <c r="K380" s="52"/>
      <c r="L380" s="36"/>
      <c r="M380" s="17"/>
      <c r="N380" s="4"/>
      <c r="O380" s="4"/>
      <c r="P380" s="4"/>
      <c r="Q380" s="4"/>
      <c r="R380" s="4"/>
      <c r="S380" s="4"/>
      <c r="T380" s="4"/>
      <c r="U380" s="4"/>
      <c r="V380" s="4"/>
    </row>
    <row r="381" spans="1:22" s="16" customFormat="1" ht="20.25" customHeight="1">
      <c r="A381" s="10">
        <v>44562</v>
      </c>
      <c r="B381" s="11">
        <f>MASTER!D39</f>
        <v>80200</v>
      </c>
      <c r="C381" s="11">
        <f>ROUND(B381*34%,0)</f>
        <v>27268</v>
      </c>
      <c r="D381" s="12">
        <f>SUM(B381:C381)</f>
        <v>107468</v>
      </c>
      <c r="E381" s="11">
        <f>B381</f>
        <v>80200</v>
      </c>
      <c r="F381" s="11">
        <f>ROUND(E381*31%,0)</f>
        <v>24862</v>
      </c>
      <c r="G381" s="12">
        <f>SUM(E381:F381)</f>
        <v>105062</v>
      </c>
      <c r="H381" s="11">
        <f t="shared" ref="H381:J383" si="68">B381-E381</f>
        <v>0</v>
      </c>
      <c r="I381" s="11">
        <f t="shared" si="68"/>
        <v>2406</v>
      </c>
      <c r="J381" s="12">
        <f t="shared" si="68"/>
        <v>2406</v>
      </c>
      <c r="K381" s="23">
        <f>J381</f>
        <v>2406</v>
      </c>
      <c r="L381" s="25">
        <f>J381-SUM(K381:K381)</f>
        <v>0</v>
      </c>
      <c r="M381" s="21"/>
      <c r="N381" s="4"/>
      <c r="O381" s="4"/>
      <c r="P381" s="4"/>
      <c r="Q381" s="4"/>
      <c r="R381" s="4"/>
      <c r="S381" s="4"/>
      <c r="T381" s="4"/>
      <c r="U381" s="4"/>
      <c r="V381" s="4"/>
    </row>
    <row r="382" spans="1:22" s="16" customFormat="1" ht="20.25" customHeight="1">
      <c r="A382" s="10">
        <v>44593</v>
      </c>
      <c r="B382" s="11">
        <f>B381</f>
        <v>80200</v>
      </c>
      <c r="C382" s="11">
        <f>ROUND(B382*34%,0)</f>
        <v>27268</v>
      </c>
      <c r="D382" s="12">
        <f>SUM(B382:C382)</f>
        <v>107468</v>
      </c>
      <c r="E382" s="11">
        <f>B382</f>
        <v>80200</v>
      </c>
      <c r="F382" s="11">
        <f>ROUND(E382*31%,0)</f>
        <v>24862</v>
      </c>
      <c r="G382" s="12">
        <f>SUM(E382:F382)</f>
        <v>105062</v>
      </c>
      <c r="H382" s="11">
        <f t="shared" si="68"/>
        <v>0</v>
      </c>
      <c r="I382" s="11">
        <f t="shared" si="68"/>
        <v>2406</v>
      </c>
      <c r="J382" s="12">
        <f t="shared" si="68"/>
        <v>2406</v>
      </c>
      <c r="K382" s="23">
        <f>J382</f>
        <v>2406</v>
      </c>
      <c r="L382" s="25">
        <f>J382-SUM(K382:K382)</f>
        <v>0</v>
      </c>
      <c r="M382" s="21"/>
      <c r="N382" s="4"/>
      <c r="O382" s="4"/>
      <c r="P382" s="4"/>
      <c r="Q382" s="4"/>
      <c r="R382" s="4"/>
      <c r="S382" s="4"/>
      <c r="T382" s="4"/>
      <c r="U382" s="4"/>
      <c r="V382" s="4"/>
    </row>
    <row r="383" spans="1:22" s="16" customFormat="1" ht="20.25" customHeight="1">
      <c r="A383" s="10">
        <v>44621</v>
      </c>
      <c r="B383" s="11">
        <f>B382</f>
        <v>80200</v>
      </c>
      <c r="C383" s="11">
        <f>ROUND(B383*34%,0)</f>
        <v>27268</v>
      </c>
      <c r="D383" s="12">
        <f>SUM(B383:C383)</f>
        <v>107468</v>
      </c>
      <c r="E383" s="11">
        <f>B383</f>
        <v>80200</v>
      </c>
      <c r="F383" s="11">
        <f>ROUND(E383*31%,0)</f>
        <v>24862</v>
      </c>
      <c r="G383" s="12">
        <f>SUM(E383:F383)</f>
        <v>105062</v>
      </c>
      <c r="H383" s="11">
        <f t="shared" si="68"/>
        <v>0</v>
      </c>
      <c r="I383" s="11">
        <f t="shared" si="68"/>
        <v>2406</v>
      </c>
      <c r="J383" s="12">
        <f t="shared" si="68"/>
        <v>2406</v>
      </c>
      <c r="K383" s="23">
        <f>J383</f>
        <v>2406</v>
      </c>
      <c r="L383" s="25">
        <f>J383-SUM(K383:K383)</f>
        <v>0</v>
      </c>
      <c r="M383" s="21"/>
      <c r="N383" s="4"/>
      <c r="O383" s="4"/>
      <c r="P383" s="4"/>
      <c r="Q383" s="4"/>
      <c r="R383" s="4"/>
      <c r="S383" s="4"/>
      <c r="T383" s="4"/>
      <c r="U383" s="4"/>
      <c r="V383" s="4"/>
    </row>
    <row r="384" spans="1:22" s="16" customFormat="1" ht="23.25" customHeight="1">
      <c r="A384" s="13" t="s">
        <v>65</v>
      </c>
      <c r="B384" s="14">
        <f t="shared" ref="B384:L384" si="69">SUM(B381:B383)</f>
        <v>240600</v>
      </c>
      <c r="C384" s="14">
        <f t="shared" si="69"/>
        <v>81804</v>
      </c>
      <c r="D384" s="15">
        <f t="shared" si="69"/>
        <v>322404</v>
      </c>
      <c r="E384" s="14">
        <f t="shared" si="69"/>
        <v>240600</v>
      </c>
      <c r="F384" s="14">
        <f t="shared" si="69"/>
        <v>74586</v>
      </c>
      <c r="G384" s="15">
        <f t="shared" si="69"/>
        <v>315186</v>
      </c>
      <c r="H384" s="14">
        <f t="shared" si="69"/>
        <v>0</v>
      </c>
      <c r="I384" s="14">
        <f t="shared" si="69"/>
        <v>7218</v>
      </c>
      <c r="J384" s="15">
        <f t="shared" si="69"/>
        <v>7218</v>
      </c>
      <c r="K384" s="24">
        <f t="shared" si="69"/>
        <v>7218</v>
      </c>
      <c r="L384" s="26">
        <f t="shared" si="69"/>
        <v>0</v>
      </c>
      <c r="M384" s="22"/>
      <c r="N384" s="4"/>
      <c r="O384" s="4"/>
      <c r="P384" s="4"/>
      <c r="Q384" s="4"/>
      <c r="R384" s="4"/>
      <c r="S384" s="4"/>
      <c r="T384" s="4"/>
      <c r="U384" s="4"/>
      <c r="V384" s="4"/>
    </row>
    <row r="385" spans="1:22" s="16" customForma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18"/>
      <c r="N385" s="4"/>
      <c r="O385" s="4"/>
      <c r="P385" s="4"/>
      <c r="Q385" s="4"/>
      <c r="R385" s="4"/>
      <c r="S385" s="4"/>
      <c r="T385" s="4"/>
      <c r="U385" s="4"/>
      <c r="V385" s="4"/>
    </row>
    <row r="386" spans="1:22" s="16" customForma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18"/>
      <c r="N386" s="4"/>
      <c r="O386" s="4"/>
      <c r="P386" s="4"/>
      <c r="Q386" s="4"/>
      <c r="R386" s="4"/>
      <c r="S386" s="4"/>
      <c r="T386" s="4"/>
      <c r="U386" s="4"/>
      <c r="V386" s="4"/>
    </row>
    <row r="387" spans="1:22" s="16" customForma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18"/>
      <c r="N387" s="4"/>
      <c r="O387" s="4"/>
      <c r="P387" s="4"/>
      <c r="Q387" s="4"/>
      <c r="R387" s="4"/>
      <c r="S387" s="4"/>
      <c r="T387" s="4"/>
      <c r="U387" s="4"/>
      <c r="V387" s="4"/>
    </row>
    <row r="388" spans="1:22" s="16" customForma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18"/>
      <c r="N388" s="4"/>
      <c r="O388" s="4"/>
      <c r="P388" s="4"/>
      <c r="Q388" s="4"/>
      <c r="R388" s="4"/>
      <c r="S388" s="4"/>
      <c r="T388" s="4"/>
      <c r="U388" s="4"/>
      <c r="V388" s="4"/>
    </row>
    <row r="389" spans="1:22" s="16" customFormat="1" ht="18" customHeight="1">
      <c r="A389" s="5" t="s">
        <v>55</v>
      </c>
      <c r="B389" s="43" t="str">
        <f>MASTER!B40</f>
        <v>EMPLOYEE 36</v>
      </c>
      <c r="C389" s="34"/>
      <c r="D389" s="34"/>
      <c r="E389" s="34"/>
      <c r="F389" s="35"/>
      <c r="G389" s="44" t="s">
        <v>56</v>
      </c>
      <c r="H389" s="35"/>
      <c r="I389" s="43" t="str">
        <f>MASTER!C40</f>
        <v>LECTURER</v>
      </c>
      <c r="J389" s="35"/>
      <c r="K389" s="6"/>
      <c r="L389" s="6"/>
      <c r="M389" s="19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16" customFormat="1" ht="17.25">
      <c r="A390" s="45" t="s">
        <v>57</v>
      </c>
      <c r="B390" s="47" t="s">
        <v>58</v>
      </c>
      <c r="C390" s="48"/>
      <c r="D390" s="49"/>
      <c r="E390" s="50" t="s">
        <v>59</v>
      </c>
      <c r="F390" s="48"/>
      <c r="G390" s="49"/>
      <c r="H390" s="50" t="s">
        <v>60</v>
      </c>
      <c r="I390" s="48"/>
      <c r="J390" s="49"/>
      <c r="K390" s="51" t="str">
        <f>IF(MASTER!E40="NO","DEDUCTION GPF","DEDUCTION GPF 2004")</f>
        <v>DEDUCTION GPF</v>
      </c>
      <c r="L390" s="53" t="s">
        <v>61</v>
      </c>
      <c r="M390" s="20"/>
      <c r="N390" s="4"/>
      <c r="O390" s="4"/>
      <c r="P390" s="4"/>
      <c r="Q390" s="4"/>
      <c r="R390" s="4"/>
      <c r="S390" s="4"/>
      <c r="T390" s="4"/>
      <c r="U390" s="4"/>
      <c r="V390" s="4"/>
    </row>
    <row r="391" spans="1:22" s="16" customFormat="1" ht="17.25">
      <c r="A391" s="46"/>
      <c r="B391" s="8" t="s">
        <v>63</v>
      </c>
      <c r="C391" s="8" t="s">
        <v>64</v>
      </c>
      <c r="D391" s="8" t="s">
        <v>65</v>
      </c>
      <c r="E391" s="9" t="s">
        <v>63</v>
      </c>
      <c r="F391" s="9" t="s">
        <v>64</v>
      </c>
      <c r="G391" s="9" t="s">
        <v>65</v>
      </c>
      <c r="H391" s="9" t="s">
        <v>63</v>
      </c>
      <c r="I391" s="9" t="s">
        <v>64</v>
      </c>
      <c r="J391" s="9" t="s">
        <v>65</v>
      </c>
      <c r="K391" s="52"/>
      <c r="L391" s="36"/>
      <c r="M391" s="17"/>
      <c r="N391" s="4"/>
      <c r="O391" s="4"/>
      <c r="P391" s="4"/>
      <c r="Q391" s="4"/>
      <c r="R391" s="4"/>
      <c r="S391" s="4"/>
      <c r="T391" s="4"/>
      <c r="U391" s="4"/>
      <c r="V391" s="4"/>
    </row>
    <row r="392" spans="1:22" s="16" customFormat="1" ht="20.25" customHeight="1">
      <c r="A392" s="10">
        <v>44562</v>
      </c>
      <c r="B392" s="11">
        <f>MASTER!D40</f>
        <v>80200</v>
      </c>
      <c r="C392" s="11">
        <f>ROUND(B392*34%,0)</f>
        <v>27268</v>
      </c>
      <c r="D392" s="12">
        <f>SUM(B392:C392)</f>
        <v>107468</v>
      </c>
      <c r="E392" s="11">
        <f>B392</f>
        <v>80200</v>
      </c>
      <c r="F392" s="11">
        <f>ROUND(E392*31%,0)</f>
        <v>24862</v>
      </c>
      <c r="G392" s="12">
        <f>SUM(E392:F392)</f>
        <v>105062</v>
      </c>
      <c r="H392" s="11">
        <f t="shared" ref="H392:J394" si="70">B392-E392</f>
        <v>0</v>
      </c>
      <c r="I392" s="11">
        <f t="shared" si="70"/>
        <v>2406</v>
      </c>
      <c r="J392" s="12">
        <f t="shared" si="70"/>
        <v>2406</v>
      </c>
      <c r="K392" s="23">
        <f>J392</f>
        <v>2406</v>
      </c>
      <c r="L392" s="25">
        <f>J392-SUM(K392:K392)</f>
        <v>0</v>
      </c>
      <c r="M392" s="21"/>
      <c r="N392" s="4"/>
      <c r="O392" s="4"/>
      <c r="P392" s="4"/>
      <c r="Q392" s="4"/>
      <c r="R392" s="4"/>
      <c r="S392" s="4"/>
      <c r="T392" s="4"/>
      <c r="U392" s="4"/>
      <c r="V392" s="4"/>
    </row>
    <row r="393" spans="1:22" s="16" customFormat="1" ht="20.25" customHeight="1">
      <c r="A393" s="10">
        <v>44593</v>
      </c>
      <c r="B393" s="11">
        <f>B392</f>
        <v>80200</v>
      </c>
      <c r="C393" s="11">
        <f>ROUND(B393*34%,0)</f>
        <v>27268</v>
      </c>
      <c r="D393" s="12">
        <f>SUM(B393:C393)</f>
        <v>107468</v>
      </c>
      <c r="E393" s="11">
        <f>B393</f>
        <v>80200</v>
      </c>
      <c r="F393" s="11">
        <f>ROUND(E393*31%,0)</f>
        <v>24862</v>
      </c>
      <c r="G393" s="12">
        <f>SUM(E393:F393)</f>
        <v>105062</v>
      </c>
      <c r="H393" s="11">
        <f t="shared" si="70"/>
        <v>0</v>
      </c>
      <c r="I393" s="11">
        <f t="shared" si="70"/>
        <v>2406</v>
      </c>
      <c r="J393" s="12">
        <f t="shared" si="70"/>
        <v>2406</v>
      </c>
      <c r="K393" s="23">
        <f>J393</f>
        <v>2406</v>
      </c>
      <c r="L393" s="25">
        <f>J393-SUM(K393:K393)</f>
        <v>0</v>
      </c>
      <c r="M393" s="21"/>
      <c r="N393" s="4"/>
      <c r="O393" s="4"/>
      <c r="P393" s="4"/>
      <c r="Q393" s="4"/>
      <c r="R393" s="4"/>
      <c r="S393" s="4"/>
      <c r="T393" s="4"/>
      <c r="U393" s="4"/>
      <c r="V393" s="4"/>
    </row>
    <row r="394" spans="1:22" s="16" customFormat="1" ht="20.25" customHeight="1">
      <c r="A394" s="10">
        <v>44621</v>
      </c>
      <c r="B394" s="11">
        <f>B393</f>
        <v>80200</v>
      </c>
      <c r="C394" s="11">
        <f>ROUND(B394*34%,0)</f>
        <v>27268</v>
      </c>
      <c r="D394" s="12">
        <f>SUM(B394:C394)</f>
        <v>107468</v>
      </c>
      <c r="E394" s="11">
        <f>B394</f>
        <v>80200</v>
      </c>
      <c r="F394" s="11">
        <f>ROUND(E394*31%,0)</f>
        <v>24862</v>
      </c>
      <c r="G394" s="12">
        <f>SUM(E394:F394)</f>
        <v>105062</v>
      </c>
      <c r="H394" s="11">
        <f t="shared" si="70"/>
        <v>0</v>
      </c>
      <c r="I394" s="11">
        <f t="shared" si="70"/>
        <v>2406</v>
      </c>
      <c r="J394" s="12">
        <f t="shared" si="70"/>
        <v>2406</v>
      </c>
      <c r="K394" s="23">
        <f>J394</f>
        <v>2406</v>
      </c>
      <c r="L394" s="25">
        <f>J394-SUM(K394:K394)</f>
        <v>0</v>
      </c>
      <c r="M394" s="21"/>
      <c r="N394" s="4"/>
      <c r="O394" s="4"/>
      <c r="P394" s="4"/>
      <c r="Q394" s="4"/>
      <c r="R394" s="4"/>
      <c r="S394" s="4"/>
      <c r="T394" s="4"/>
      <c r="U394" s="4"/>
      <c r="V394" s="4"/>
    </row>
    <row r="395" spans="1:22" s="16" customFormat="1" ht="23.25" customHeight="1">
      <c r="A395" s="13" t="s">
        <v>65</v>
      </c>
      <c r="B395" s="14">
        <f t="shared" ref="B395:L395" si="71">SUM(B392:B394)</f>
        <v>240600</v>
      </c>
      <c r="C395" s="14">
        <f t="shared" si="71"/>
        <v>81804</v>
      </c>
      <c r="D395" s="15">
        <f t="shared" si="71"/>
        <v>322404</v>
      </c>
      <c r="E395" s="14">
        <f t="shared" si="71"/>
        <v>240600</v>
      </c>
      <c r="F395" s="14">
        <f t="shared" si="71"/>
        <v>74586</v>
      </c>
      <c r="G395" s="15">
        <f t="shared" si="71"/>
        <v>315186</v>
      </c>
      <c r="H395" s="14">
        <f t="shared" si="71"/>
        <v>0</v>
      </c>
      <c r="I395" s="14">
        <f t="shared" si="71"/>
        <v>7218</v>
      </c>
      <c r="J395" s="15">
        <f t="shared" si="71"/>
        <v>7218</v>
      </c>
      <c r="K395" s="24">
        <f t="shared" si="71"/>
        <v>7218</v>
      </c>
      <c r="L395" s="26">
        <f t="shared" si="71"/>
        <v>0</v>
      </c>
      <c r="M395" s="22"/>
      <c r="N395" s="4"/>
      <c r="O395" s="4"/>
      <c r="P395" s="4"/>
      <c r="Q395" s="4"/>
      <c r="R395" s="4"/>
      <c r="S395" s="4"/>
      <c r="T395" s="4"/>
      <c r="U395" s="4"/>
      <c r="V395" s="4"/>
    </row>
    <row r="396" spans="1:22" s="16" customForma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18"/>
      <c r="N396" s="4"/>
      <c r="O396" s="4"/>
      <c r="P396" s="4"/>
      <c r="Q396" s="4"/>
      <c r="R396" s="4"/>
      <c r="S396" s="4"/>
      <c r="T396" s="4"/>
      <c r="U396" s="4"/>
      <c r="V396" s="4"/>
    </row>
    <row r="397" spans="1:22" s="16" customForma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18"/>
      <c r="N397" s="4"/>
      <c r="O397" s="4"/>
      <c r="P397" s="4"/>
      <c r="Q397" s="4"/>
      <c r="R397" s="4"/>
      <c r="S397" s="4"/>
      <c r="T397" s="4"/>
      <c r="U397" s="4"/>
      <c r="V397" s="4"/>
    </row>
    <row r="398" spans="1:22" s="16" customForma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18"/>
      <c r="N398" s="4"/>
      <c r="O398" s="4"/>
      <c r="P398" s="4"/>
      <c r="Q398" s="4"/>
      <c r="R398" s="4"/>
      <c r="S398" s="4"/>
      <c r="T398" s="4"/>
      <c r="U398" s="4"/>
      <c r="V398" s="4"/>
    </row>
    <row r="399" spans="1:22" s="16" customForma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18"/>
      <c r="N399" s="4"/>
      <c r="O399" s="4"/>
      <c r="P399" s="4"/>
      <c r="Q399" s="4"/>
      <c r="R399" s="4"/>
      <c r="S399" s="4"/>
      <c r="T399" s="4"/>
      <c r="U399" s="4"/>
      <c r="V399" s="4"/>
    </row>
    <row r="400" spans="1:22" s="16" customFormat="1" ht="18" customHeight="1">
      <c r="A400" s="5" t="s">
        <v>55</v>
      </c>
      <c r="B400" s="43" t="str">
        <f>MASTER!B41</f>
        <v>EMPLOYEE 37</v>
      </c>
      <c r="C400" s="34"/>
      <c r="D400" s="34"/>
      <c r="E400" s="34"/>
      <c r="F400" s="35"/>
      <c r="G400" s="44" t="s">
        <v>56</v>
      </c>
      <c r="H400" s="35"/>
      <c r="I400" s="43" t="str">
        <f>MASTER!C41</f>
        <v>LECTURER</v>
      </c>
      <c r="J400" s="35"/>
      <c r="K400" s="6"/>
      <c r="L400" s="6"/>
      <c r="M400" s="19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16" customFormat="1" ht="17.25">
      <c r="A401" s="45" t="s">
        <v>57</v>
      </c>
      <c r="B401" s="47" t="s">
        <v>58</v>
      </c>
      <c r="C401" s="48"/>
      <c r="D401" s="49"/>
      <c r="E401" s="50" t="s">
        <v>59</v>
      </c>
      <c r="F401" s="48"/>
      <c r="G401" s="49"/>
      <c r="H401" s="50" t="s">
        <v>60</v>
      </c>
      <c r="I401" s="48"/>
      <c r="J401" s="49"/>
      <c r="K401" s="51" t="str">
        <f>IF(MASTER!E41="NO","DEDUCTION GPF","DEDUCTION GPF 2004")</f>
        <v>DEDUCTION GPF</v>
      </c>
      <c r="L401" s="53" t="s">
        <v>61</v>
      </c>
      <c r="M401" s="20"/>
      <c r="N401" s="4"/>
      <c r="O401" s="4"/>
      <c r="P401" s="4"/>
      <c r="Q401" s="4"/>
      <c r="R401" s="4"/>
      <c r="S401" s="4"/>
      <c r="T401" s="4"/>
      <c r="U401" s="4"/>
      <c r="V401" s="4"/>
    </row>
    <row r="402" spans="1:22" s="16" customFormat="1" ht="17.25">
      <c r="A402" s="46"/>
      <c r="B402" s="8" t="s">
        <v>63</v>
      </c>
      <c r="C402" s="8" t="s">
        <v>64</v>
      </c>
      <c r="D402" s="8" t="s">
        <v>65</v>
      </c>
      <c r="E402" s="9" t="s">
        <v>63</v>
      </c>
      <c r="F402" s="9" t="s">
        <v>64</v>
      </c>
      <c r="G402" s="9" t="s">
        <v>65</v>
      </c>
      <c r="H402" s="9" t="s">
        <v>63</v>
      </c>
      <c r="I402" s="9" t="s">
        <v>64</v>
      </c>
      <c r="J402" s="9" t="s">
        <v>65</v>
      </c>
      <c r="K402" s="52"/>
      <c r="L402" s="36"/>
      <c r="M402" s="17"/>
      <c r="N402" s="4"/>
      <c r="O402" s="4"/>
      <c r="P402" s="4"/>
      <c r="Q402" s="4"/>
      <c r="R402" s="4"/>
      <c r="S402" s="4"/>
      <c r="T402" s="4"/>
      <c r="U402" s="4"/>
      <c r="V402" s="4"/>
    </row>
    <row r="403" spans="1:22" s="16" customFormat="1" ht="20.25" customHeight="1">
      <c r="A403" s="10">
        <v>44562</v>
      </c>
      <c r="B403" s="11">
        <f>MASTER!D41</f>
        <v>80200</v>
      </c>
      <c r="C403" s="11">
        <f>ROUND(B403*34%,0)</f>
        <v>27268</v>
      </c>
      <c r="D403" s="12">
        <f>SUM(B403:C403)</f>
        <v>107468</v>
      </c>
      <c r="E403" s="11">
        <f>B403</f>
        <v>80200</v>
      </c>
      <c r="F403" s="11">
        <f>ROUND(E403*31%,0)</f>
        <v>24862</v>
      </c>
      <c r="G403" s="12">
        <f>SUM(E403:F403)</f>
        <v>105062</v>
      </c>
      <c r="H403" s="11">
        <f t="shared" ref="H403:J405" si="72">B403-E403</f>
        <v>0</v>
      </c>
      <c r="I403" s="11">
        <f t="shared" si="72"/>
        <v>2406</v>
      </c>
      <c r="J403" s="12">
        <f t="shared" si="72"/>
        <v>2406</v>
      </c>
      <c r="K403" s="23">
        <f>J403</f>
        <v>2406</v>
      </c>
      <c r="L403" s="25">
        <f>J403-SUM(K403:K403)</f>
        <v>0</v>
      </c>
      <c r="M403" s="21"/>
      <c r="N403" s="4"/>
      <c r="O403" s="4"/>
      <c r="P403" s="4"/>
      <c r="Q403" s="4"/>
      <c r="R403" s="4"/>
      <c r="S403" s="4"/>
      <c r="T403" s="4"/>
      <c r="U403" s="4"/>
      <c r="V403" s="4"/>
    </row>
    <row r="404" spans="1:22" s="16" customFormat="1" ht="20.25" customHeight="1">
      <c r="A404" s="10">
        <v>44593</v>
      </c>
      <c r="B404" s="11">
        <f>B403</f>
        <v>80200</v>
      </c>
      <c r="C404" s="11">
        <f>ROUND(B404*34%,0)</f>
        <v>27268</v>
      </c>
      <c r="D404" s="12">
        <f>SUM(B404:C404)</f>
        <v>107468</v>
      </c>
      <c r="E404" s="11">
        <f>B404</f>
        <v>80200</v>
      </c>
      <c r="F404" s="11">
        <f>ROUND(E404*31%,0)</f>
        <v>24862</v>
      </c>
      <c r="G404" s="12">
        <f>SUM(E404:F404)</f>
        <v>105062</v>
      </c>
      <c r="H404" s="11">
        <f t="shared" si="72"/>
        <v>0</v>
      </c>
      <c r="I404" s="11">
        <f t="shared" si="72"/>
        <v>2406</v>
      </c>
      <c r="J404" s="12">
        <f t="shared" si="72"/>
        <v>2406</v>
      </c>
      <c r="K404" s="23">
        <f>J404</f>
        <v>2406</v>
      </c>
      <c r="L404" s="25">
        <f>J404-SUM(K404:K404)</f>
        <v>0</v>
      </c>
      <c r="M404" s="21"/>
      <c r="N404" s="4"/>
      <c r="O404" s="4"/>
      <c r="P404" s="4"/>
      <c r="Q404" s="4"/>
      <c r="R404" s="4"/>
      <c r="S404" s="4"/>
      <c r="T404" s="4"/>
      <c r="U404" s="4"/>
      <c r="V404" s="4"/>
    </row>
    <row r="405" spans="1:22" s="16" customFormat="1" ht="20.25" customHeight="1">
      <c r="A405" s="10">
        <v>44621</v>
      </c>
      <c r="B405" s="11">
        <f>B404</f>
        <v>80200</v>
      </c>
      <c r="C405" s="11">
        <f>ROUND(B405*34%,0)</f>
        <v>27268</v>
      </c>
      <c r="D405" s="12">
        <f>SUM(B405:C405)</f>
        <v>107468</v>
      </c>
      <c r="E405" s="11">
        <f>B405</f>
        <v>80200</v>
      </c>
      <c r="F405" s="11">
        <f>ROUND(E405*31%,0)</f>
        <v>24862</v>
      </c>
      <c r="G405" s="12">
        <f>SUM(E405:F405)</f>
        <v>105062</v>
      </c>
      <c r="H405" s="11">
        <f t="shared" si="72"/>
        <v>0</v>
      </c>
      <c r="I405" s="11">
        <f t="shared" si="72"/>
        <v>2406</v>
      </c>
      <c r="J405" s="12">
        <f t="shared" si="72"/>
        <v>2406</v>
      </c>
      <c r="K405" s="23">
        <f>J405</f>
        <v>2406</v>
      </c>
      <c r="L405" s="25">
        <f>J405-SUM(K405:K405)</f>
        <v>0</v>
      </c>
      <c r="M405" s="21"/>
      <c r="N405" s="4"/>
      <c r="O405" s="4"/>
      <c r="P405" s="4"/>
      <c r="Q405" s="4"/>
      <c r="R405" s="4"/>
      <c r="S405" s="4"/>
      <c r="T405" s="4"/>
      <c r="U405" s="4"/>
      <c r="V405" s="4"/>
    </row>
    <row r="406" spans="1:22" s="16" customFormat="1" ht="23.25" customHeight="1">
      <c r="A406" s="13" t="s">
        <v>65</v>
      </c>
      <c r="B406" s="14">
        <f t="shared" ref="B406:L406" si="73">SUM(B403:B405)</f>
        <v>240600</v>
      </c>
      <c r="C406" s="14">
        <f t="shared" si="73"/>
        <v>81804</v>
      </c>
      <c r="D406" s="15">
        <f t="shared" si="73"/>
        <v>322404</v>
      </c>
      <c r="E406" s="14">
        <f t="shared" si="73"/>
        <v>240600</v>
      </c>
      <c r="F406" s="14">
        <f t="shared" si="73"/>
        <v>74586</v>
      </c>
      <c r="G406" s="15">
        <f t="shared" si="73"/>
        <v>315186</v>
      </c>
      <c r="H406" s="14">
        <f t="shared" si="73"/>
        <v>0</v>
      </c>
      <c r="I406" s="14">
        <f t="shared" si="73"/>
        <v>7218</v>
      </c>
      <c r="J406" s="15">
        <f t="shared" si="73"/>
        <v>7218</v>
      </c>
      <c r="K406" s="24">
        <f t="shared" si="73"/>
        <v>7218</v>
      </c>
      <c r="L406" s="26">
        <f t="shared" si="73"/>
        <v>0</v>
      </c>
      <c r="M406" s="22"/>
      <c r="N406" s="4"/>
      <c r="O406" s="4"/>
      <c r="P406" s="4"/>
      <c r="Q406" s="4"/>
      <c r="R406" s="4"/>
      <c r="S406" s="4"/>
      <c r="T406" s="4"/>
      <c r="U406" s="4"/>
      <c r="V406" s="4"/>
    </row>
    <row r="407" spans="1:22" s="16" customForma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18"/>
      <c r="N407" s="4"/>
      <c r="O407" s="4"/>
      <c r="P407" s="4"/>
      <c r="Q407" s="4"/>
      <c r="R407" s="4"/>
      <c r="S407" s="4"/>
      <c r="T407" s="4"/>
      <c r="U407" s="4"/>
      <c r="V407" s="4"/>
    </row>
    <row r="408" spans="1:22" s="16" customForma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18"/>
      <c r="N408" s="4"/>
      <c r="O408" s="4"/>
      <c r="P408" s="4"/>
      <c r="Q408" s="4"/>
      <c r="R408" s="4"/>
      <c r="S408" s="4"/>
      <c r="T408" s="4"/>
      <c r="U408" s="4"/>
      <c r="V408" s="4"/>
    </row>
    <row r="409" spans="1:22" s="16" customForma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18"/>
      <c r="N409" s="4"/>
      <c r="O409" s="4"/>
      <c r="P409" s="4"/>
      <c r="Q409" s="4"/>
      <c r="R409" s="4"/>
      <c r="S409" s="4"/>
      <c r="T409" s="4"/>
      <c r="U409" s="4"/>
      <c r="V409" s="4"/>
    </row>
    <row r="410" spans="1:22" s="16" customForma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18"/>
      <c r="N410" s="4"/>
      <c r="O410" s="4"/>
      <c r="P410" s="4"/>
      <c r="Q410" s="4"/>
      <c r="R410" s="4"/>
      <c r="S410" s="4"/>
      <c r="T410" s="4"/>
      <c r="U410" s="4"/>
      <c r="V410" s="4"/>
    </row>
    <row r="411" spans="1:22" s="16" customFormat="1" ht="18" customHeight="1">
      <c r="A411" s="5" t="s">
        <v>55</v>
      </c>
      <c r="B411" s="43" t="str">
        <f>MASTER!B42</f>
        <v>EMPLOYEE 38</v>
      </c>
      <c r="C411" s="34"/>
      <c r="D411" s="34"/>
      <c r="E411" s="34"/>
      <c r="F411" s="35"/>
      <c r="G411" s="44" t="s">
        <v>56</v>
      </c>
      <c r="H411" s="35"/>
      <c r="I411" s="43" t="str">
        <f>MASTER!C42</f>
        <v>LECTURER</v>
      </c>
      <c r="J411" s="35"/>
      <c r="K411" s="6"/>
      <c r="L411" s="6"/>
      <c r="M411" s="19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16" customFormat="1" ht="17.25">
      <c r="A412" s="45" t="s">
        <v>57</v>
      </c>
      <c r="B412" s="47" t="s">
        <v>58</v>
      </c>
      <c r="C412" s="48"/>
      <c r="D412" s="49"/>
      <c r="E412" s="50" t="s">
        <v>59</v>
      </c>
      <c r="F412" s="48"/>
      <c r="G412" s="49"/>
      <c r="H412" s="50" t="s">
        <v>60</v>
      </c>
      <c r="I412" s="48"/>
      <c r="J412" s="49"/>
      <c r="K412" s="51" t="str">
        <f>IF(MASTER!E42="NO","DEDUCTION GPF","DEDUCTION GPF 2004")</f>
        <v>DEDUCTION GPF</v>
      </c>
      <c r="L412" s="53" t="s">
        <v>61</v>
      </c>
      <c r="M412" s="20"/>
      <c r="N412" s="4"/>
      <c r="O412" s="4"/>
      <c r="P412" s="4"/>
      <c r="Q412" s="4"/>
      <c r="R412" s="4"/>
      <c r="S412" s="4"/>
      <c r="T412" s="4"/>
      <c r="U412" s="4"/>
      <c r="V412" s="4"/>
    </row>
    <row r="413" spans="1:22" s="16" customFormat="1" ht="17.25">
      <c r="A413" s="46"/>
      <c r="B413" s="8" t="s">
        <v>63</v>
      </c>
      <c r="C413" s="8" t="s">
        <v>64</v>
      </c>
      <c r="D413" s="8" t="s">
        <v>65</v>
      </c>
      <c r="E413" s="9" t="s">
        <v>63</v>
      </c>
      <c r="F413" s="9" t="s">
        <v>64</v>
      </c>
      <c r="G413" s="9" t="s">
        <v>65</v>
      </c>
      <c r="H413" s="9" t="s">
        <v>63</v>
      </c>
      <c r="I413" s="9" t="s">
        <v>64</v>
      </c>
      <c r="J413" s="9" t="s">
        <v>65</v>
      </c>
      <c r="K413" s="52"/>
      <c r="L413" s="36"/>
      <c r="M413" s="17"/>
      <c r="N413" s="4"/>
      <c r="O413" s="4"/>
      <c r="P413" s="4"/>
      <c r="Q413" s="4"/>
      <c r="R413" s="4"/>
      <c r="S413" s="4"/>
      <c r="T413" s="4"/>
      <c r="U413" s="4"/>
      <c r="V413" s="4"/>
    </row>
    <row r="414" spans="1:22" s="16" customFormat="1" ht="20.25" customHeight="1">
      <c r="A414" s="10">
        <v>44562</v>
      </c>
      <c r="B414" s="11">
        <f>MASTER!D42</f>
        <v>80200</v>
      </c>
      <c r="C414" s="11">
        <f>ROUND(B414*34%,0)</f>
        <v>27268</v>
      </c>
      <c r="D414" s="12">
        <f>SUM(B414:C414)</f>
        <v>107468</v>
      </c>
      <c r="E414" s="11">
        <f>B414</f>
        <v>80200</v>
      </c>
      <c r="F414" s="11">
        <f>ROUND(E414*31%,0)</f>
        <v>24862</v>
      </c>
      <c r="G414" s="12">
        <f>SUM(E414:F414)</f>
        <v>105062</v>
      </c>
      <c r="H414" s="11">
        <f t="shared" ref="H414:J416" si="74">B414-E414</f>
        <v>0</v>
      </c>
      <c r="I414" s="11">
        <f t="shared" si="74"/>
        <v>2406</v>
      </c>
      <c r="J414" s="12">
        <f t="shared" si="74"/>
        <v>2406</v>
      </c>
      <c r="K414" s="23">
        <f>J414</f>
        <v>2406</v>
      </c>
      <c r="L414" s="25">
        <f>J414-SUM(K414:K414)</f>
        <v>0</v>
      </c>
      <c r="M414" s="21"/>
      <c r="N414" s="4"/>
      <c r="O414" s="4"/>
      <c r="P414" s="4"/>
      <c r="Q414" s="4"/>
      <c r="R414" s="4"/>
      <c r="S414" s="4"/>
      <c r="T414" s="4"/>
      <c r="U414" s="4"/>
      <c r="V414" s="4"/>
    </row>
    <row r="415" spans="1:22" s="16" customFormat="1" ht="20.25" customHeight="1">
      <c r="A415" s="10">
        <v>44593</v>
      </c>
      <c r="B415" s="11">
        <f>B414</f>
        <v>80200</v>
      </c>
      <c r="C415" s="11">
        <f>ROUND(B415*34%,0)</f>
        <v>27268</v>
      </c>
      <c r="D415" s="12">
        <f>SUM(B415:C415)</f>
        <v>107468</v>
      </c>
      <c r="E415" s="11">
        <f>B415</f>
        <v>80200</v>
      </c>
      <c r="F415" s="11">
        <f>ROUND(E415*31%,0)</f>
        <v>24862</v>
      </c>
      <c r="G415" s="12">
        <f>SUM(E415:F415)</f>
        <v>105062</v>
      </c>
      <c r="H415" s="11">
        <f t="shared" si="74"/>
        <v>0</v>
      </c>
      <c r="I415" s="11">
        <f t="shared" si="74"/>
        <v>2406</v>
      </c>
      <c r="J415" s="12">
        <f t="shared" si="74"/>
        <v>2406</v>
      </c>
      <c r="K415" s="23">
        <f>J415</f>
        <v>2406</v>
      </c>
      <c r="L415" s="25">
        <f>J415-SUM(K415:K415)</f>
        <v>0</v>
      </c>
      <c r="M415" s="21"/>
      <c r="N415" s="4"/>
      <c r="O415" s="4"/>
      <c r="P415" s="4"/>
      <c r="Q415" s="4"/>
      <c r="R415" s="4"/>
      <c r="S415" s="4"/>
      <c r="T415" s="4"/>
      <c r="U415" s="4"/>
      <c r="V415" s="4"/>
    </row>
    <row r="416" spans="1:22" s="16" customFormat="1" ht="20.25" customHeight="1">
      <c r="A416" s="10">
        <v>44621</v>
      </c>
      <c r="B416" s="11">
        <f>B415</f>
        <v>80200</v>
      </c>
      <c r="C416" s="11">
        <f>ROUND(B416*34%,0)</f>
        <v>27268</v>
      </c>
      <c r="D416" s="12">
        <f>SUM(B416:C416)</f>
        <v>107468</v>
      </c>
      <c r="E416" s="11">
        <f>B416</f>
        <v>80200</v>
      </c>
      <c r="F416" s="11">
        <f>ROUND(E416*31%,0)</f>
        <v>24862</v>
      </c>
      <c r="G416" s="12">
        <f>SUM(E416:F416)</f>
        <v>105062</v>
      </c>
      <c r="H416" s="11">
        <f t="shared" si="74"/>
        <v>0</v>
      </c>
      <c r="I416" s="11">
        <f t="shared" si="74"/>
        <v>2406</v>
      </c>
      <c r="J416" s="12">
        <f t="shared" si="74"/>
        <v>2406</v>
      </c>
      <c r="K416" s="23">
        <f>J416</f>
        <v>2406</v>
      </c>
      <c r="L416" s="25">
        <f>J416-SUM(K416:K416)</f>
        <v>0</v>
      </c>
      <c r="M416" s="21"/>
      <c r="N416" s="4"/>
      <c r="O416" s="4"/>
      <c r="P416" s="4"/>
      <c r="Q416" s="4"/>
      <c r="R416" s="4"/>
      <c r="S416" s="4"/>
      <c r="T416" s="4"/>
      <c r="U416" s="4"/>
      <c r="V416" s="4"/>
    </row>
    <row r="417" spans="1:22" s="16" customFormat="1" ht="23.25" customHeight="1">
      <c r="A417" s="13" t="s">
        <v>65</v>
      </c>
      <c r="B417" s="14">
        <f t="shared" ref="B417:L417" si="75">SUM(B414:B416)</f>
        <v>240600</v>
      </c>
      <c r="C417" s="14">
        <f t="shared" si="75"/>
        <v>81804</v>
      </c>
      <c r="D417" s="15">
        <f t="shared" si="75"/>
        <v>322404</v>
      </c>
      <c r="E417" s="14">
        <f t="shared" si="75"/>
        <v>240600</v>
      </c>
      <c r="F417" s="14">
        <f t="shared" si="75"/>
        <v>74586</v>
      </c>
      <c r="G417" s="15">
        <f t="shared" si="75"/>
        <v>315186</v>
      </c>
      <c r="H417" s="14">
        <f t="shared" si="75"/>
        <v>0</v>
      </c>
      <c r="I417" s="14">
        <f t="shared" si="75"/>
        <v>7218</v>
      </c>
      <c r="J417" s="15">
        <f t="shared" si="75"/>
        <v>7218</v>
      </c>
      <c r="K417" s="24">
        <f t="shared" si="75"/>
        <v>7218</v>
      </c>
      <c r="L417" s="26">
        <f t="shared" si="75"/>
        <v>0</v>
      </c>
      <c r="M417" s="22"/>
      <c r="N417" s="4"/>
      <c r="O417" s="4"/>
      <c r="P417" s="4"/>
      <c r="Q417" s="4"/>
      <c r="R417" s="4"/>
      <c r="S417" s="4"/>
      <c r="T417" s="4"/>
      <c r="U417" s="4"/>
      <c r="V417" s="4"/>
    </row>
    <row r="418" spans="1:22" s="16" customForma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18"/>
      <c r="N418" s="4"/>
      <c r="O418" s="4"/>
      <c r="P418" s="4"/>
      <c r="Q418" s="4"/>
      <c r="R418" s="4"/>
      <c r="S418" s="4"/>
      <c r="T418" s="4"/>
      <c r="U418" s="4"/>
      <c r="V418" s="4"/>
    </row>
    <row r="419" spans="1:22" s="16" customForma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18"/>
      <c r="N419" s="4"/>
      <c r="O419" s="4"/>
      <c r="P419" s="4"/>
      <c r="Q419" s="4"/>
      <c r="R419" s="4"/>
      <c r="S419" s="4"/>
      <c r="T419" s="4"/>
      <c r="U419" s="4"/>
      <c r="V419" s="4"/>
    </row>
    <row r="420" spans="1:22" s="16" customForma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18"/>
      <c r="N420" s="4"/>
      <c r="O420" s="4"/>
      <c r="P420" s="4"/>
      <c r="Q420" s="4"/>
      <c r="R420" s="4"/>
      <c r="S420" s="4"/>
      <c r="T420" s="4"/>
      <c r="U420" s="4"/>
      <c r="V420" s="4"/>
    </row>
    <row r="421" spans="1:22" s="16" customForma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18"/>
      <c r="N421" s="4"/>
      <c r="O421" s="4"/>
      <c r="P421" s="4"/>
      <c r="Q421" s="4"/>
      <c r="R421" s="4"/>
      <c r="S421" s="4"/>
      <c r="T421" s="4"/>
      <c r="U421" s="4"/>
      <c r="V421" s="4"/>
    </row>
    <row r="422" spans="1:22" s="16" customFormat="1" ht="18" customHeight="1">
      <c r="A422" s="5" t="s">
        <v>55</v>
      </c>
      <c r="B422" s="43" t="str">
        <f>MASTER!B43</f>
        <v>EMPLOYEE 39</v>
      </c>
      <c r="C422" s="34"/>
      <c r="D422" s="34"/>
      <c r="E422" s="34"/>
      <c r="F422" s="35"/>
      <c r="G422" s="44" t="s">
        <v>56</v>
      </c>
      <c r="H422" s="35"/>
      <c r="I422" s="43" t="str">
        <f>MASTER!C43</f>
        <v>LECTURER</v>
      </c>
      <c r="J422" s="35"/>
      <c r="K422" s="6"/>
      <c r="L422" s="6"/>
      <c r="M422" s="19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16" customFormat="1" ht="17.25">
      <c r="A423" s="45" t="s">
        <v>57</v>
      </c>
      <c r="B423" s="47" t="s">
        <v>58</v>
      </c>
      <c r="C423" s="48"/>
      <c r="D423" s="49"/>
      <c r="E423" s="50" t="s">
        <v>59</v>
      </c>
      <c r="F423" s="48"/>
      <c r="G423" s="49"/>
      <c r="H423" s="50" t="s">
        <v>60</v>
      </c>
      <c r="I423" s="48"/>
      <c r="J423" s="49"/>
      <c r="K423" s="51" t="str">
        <f>IF(MASTER!E43="NO","DEDUCTION GPF","DEDUCTION GPF 2004")</f>
        <v>DEDUCTION GPF</v>
      </c>
      <c r="L423" s="53" t="s">
        <v>61</v>
      </c>
      <c r="M423" s="20"/>
      <c r="N423" s="4"/>
      <c r="O423" s="4"/>
      <c r="P423" s="4"/>
      <c r="Q423" s="4"/>
      <c r="R423" s="4"/>
      <c r="S423" s="4"/>
      <c r="T423" s="4"/>
      <c r="U423" s="4"/>
      <c r="V423" s="4"/>
    </row>
    <row r="424" spans="1:22" s="16" customFormat="1" ht="17.25">
      <c r="A424" s="46"/>
      <c r="B424" s="8" t="s">
        <v>63</v>
      </c>
      <c r="C424" s="8" t="s">
        <v>64</v>
      </c>
      <c r="D424" s="8" t="s">
        <v>65</v>
      </c>
      <c r="E424" s="9" t="s">
        <v>63</v>
      </c>
      <c r="F424" s="9" t="s">
        <v>64</v>
      </c>
      <c r="G424" s="9" t="s">
        <v>65</v>
      </c>
      <c r="H424" s="9" t="s">
        <v>63</v>
      </c>
      <c r="I424" s="9" t="s">
        <v>64</v>
      </c>
      <c r="J424" s="9" t="s">
        <v>65</v>
      </c>
      <c r="K424" s="52"/>
      <c r="L424" s="36"/>
      <c r="M424" s="17"/>
      <c r="N424" s="4"/>
      <c r="O424" s="4"/>
      <c r="P424" s="4"/>
      <c r="Q424" s="4"/>
      <c r="R424" s="4"/>
      <c r="S424" s="4"/>
      <c r="T424" s="4"/>
      <c r="U424" s="4"/>
      <c r="V424" s="4"/>
    </row>
    <row r="425" spans="1:22" s="16" customFormat="1" ht="20.25" customHeight="1">
      <c r="A425" s="10">
        <v>44562</v>
      </c>
      <c r="B425" s="11">
        <f>MASTER!D43</f>
        <v>80200</v>
      </c>
      <c r="C425" s="11">
        <f>ROUND(B425*34%,0)</f>
        <v>27268</v>
      </c>
      <c r="D425" s="12">
        <f>SUM(B425:C425)</f>
        <v>107468</v>
      </c>
      <c r="E425" s="11">
        <f>B425</f>
        <v>80200</v>
      </c>
      <c r="F425" s="11">
        <f>ROUND(E425*31%,0)</f>
        <v>24862</v>
      </c>
      <c r="G425" s="12">
        <f>SUM(E425:F425)</f>
        <v>105062</v>
      </c>
      <c r="H425" s="11">
        <f t="shared" ref="H425:J427" si="76">B425-E425</f>
        <v>0</v>
      </c>
      <c r="I425" s="11">
        <f t="shared" si="76"/>
        <v>2406</v>
      </c>
      <c r="J425" s="12">
        <f t="shared" si="76"/>
        <v>2406</v>
      </c>
      <c r="K425" s="23">
        <f>J425</f>
        <v>2406</v>
      </c>
      <c r="L425" s="25">
        <f>J425-SUM(K425:K425)</f>
        <v>0</v>
      </c>
      <c r="M425" s="21"/>
      <c r="N425" s="4"/>
      <c r="O425" s="4"/>
      <c r="P425" s="4"/>
      <c r="Q425" s="4"/>
      <c r="R425" s="4"/>
      <c r="S425" s="4"/>
      <c r="T425" s="4"/>
      <c r="U425" s="4"/>
      <c r="V425" s="4"/>
    </row>
    <row r="426" spans="1:22" s="16" customFormat="1" ht="20.25" customHeight="1">
      <c r="A426" s="10">
        <v>44593</v>
      </c>
      <c r="B426" s="11">
        <f>B425</f>
        <v>80200</v>
      </c>
      <c r="C426" s="11">
        <f>ROUND(B426*34%,0)</f>
        <v>27268</v>
      </c>
      <c r="D426" s="12">
        <f>SUM(B426:C426)</f>
        <v>107468</v>
      </c>
      <c r="E426" s="11">
        <f>B426</f>
        <v>80200</v>
      </c>
      <c r="F426" s="11">
        <f>ROUND(E426*31%,0)</f>
        <v>24862</v>
      </c>
      <c r="G426" s="12">
        <f>SUM(E426:F426)</f>
        <v>105062</v>
      </c>
      <c r="H426" s="11">
        <f t="shared" si="76"/>
        <v>0</v>
      </c>
      <c r="I426" s="11">
        <f t="shared" si="76"/>
        <v>2406</v>
      </c>
      <c r="J426" s="12">
        <f t="shared" si="76"/>
        <v>2406</v>
      </c>
      <c r="K426" s="23">
        <f>J426</f>
        <v>2406</v>
      </c>
      <c r="L426" s="25">
        <f>J426-SUM(K426:K426)</f>
        <v>0</v>
      </c>
      <c r="M426" s="21"/>
      <c r="N426" s="4"/>
      <c r="O426" s="4"/>
      <c r="P426" s="4"/>
      <c r="Q426" s="4"/>
      <c r="R426" s="4"/>
      <c r="S426" s="4"/>
      <c r="T426" s="4"/>
      <c r="U426" s="4"/>
      <c r="V426" s="4"/>
    </row>
    <row r="427" spans="1:22" s="16" customFormat="1" ht="20.25" customHeight="1">
      <c r="A427" s="10">
        <v>44621</v>
      </c>
      <c r="B427" s="11">
        <f>B426</f>
        <v>80200</v>
      </c>
      <c r="C427" s="11">
        <f>ROUND(B427*34%,0)</f>
        <v>27268</v>
      </c>
      <c r="D427" s="12">
        <f>SUM(B427:C427)</f>
        <v>107468</v>
      </c>
      <c r="E427" s="11">
        <f>B427</f>
        <v>80200</v>
      </c>
      <c r="F427" s="11">
        <f>ROUND(E427*31%,0)</f>
        <v>24862</v>
      </c>
      <c r="G427" s="12">
        <f>SUM(E427:F427)</f>
        <v>105062</v>
      </c>
      <c r="H427" s="11">
        <f t="shared" si="76"/>
        <v>0</v>
      </c>
      <c r="I427" s="11">
        <f t="shared" si="76"/>
        <v>2406</v>
      </c>
      <c r="J427" s="12">
        <f t="shared" si="76"/>
        <v>2406</v>
      </c>
      <c r="K427" s="23">
        <f>J427</f>
        <v>2406</v>
      </c>
      <c r="L427" s="25">
        <f>J427-SUM(K427:K427)</f>
        <v>0</v>
      </c>
      <c r="M427" s="21"/>
      <c r="N427" s="4"/>
      <c r="O427" s="4"/>
      <c r="P427" s="4"/>
      <c r="Q427" s="4"/>
      <c r="R427" s="4"/>
      <c r="S427" s="4"/>
      <c r="T427" s="4"/>
      <c r="U427" s="4"/>
      <c r="V427" s="4"/>
    </row>
    <row r="428" spans="1:22" s="16" customFormat="1" ht="23.25" customHeight="1">
      <c r="A428" s="13" t="s">
        <v>65</v>
      </c>
      <c r="B428" s="14">
        <f t="shared" ref="B428:L428" si="77">SUM(B425:B427)</f>
        <v>240600</v>
      </c>
      <c r="C428" s="14">
        <f t="shared" si="77"/>
        <v>81804</v>
      </c>
      <c r="D428" s="15">
        <f t="shared" si="77"/>
        <v>322404</v>
      </c>
      <c r="E428" s="14">
        <f t="shared" si="77"/>
        <v>240600</v>
      </c>
      <c r="F428" s="14">
        <f t="shared" si="77"/>
        <v>74586</v>
      </c>
      <c r="G428" s="15">
        <f t="shared" si="77"/>
        <v>315186</v>
      </c>
      <c r="H428" s="14">
        <f t="shared" si="77"/>
        <v>0</v>
      </c>
      <c r="I428" s="14">
        <f t="shared" si="77"/>
        <v>7218</v>
      </c>
      <c r="J428" s="15">
        <f t="shared" si="77"/>
        <v>7218</v>
      </c>
      <c r="K428" s="24">
        <f t="shared" si="77"/>
        <v>7218</v>
      </c>
      <c r="L428" s="26">
        <f t="shared" si="77"/>
        <v>0</v>
      </c>
      <c r="M428" s="22"/>
      <c r="N428" s="4"/>
      <c r="O428" s="4"/>
      <c r="P428" s="4"/>
      <c r="Q428" s="4"/>
      <c r="R428" s="4"/>
      <c r="S428" s="4"/>
      <c r="T428" s="4"/>
      <c r="U428" s="4"/>
      <c r="V428" s="4"/>
    </row>
    <row r="429" spans="1:22" s="16" customForma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18"/>
      <c r="N429" s="4"/>
      <c r="O429" s="4"/>
      <c r="P429" s="4"/>
      <c r="Q429" s="4"/>
      <c r="R429" s="4"/>
      <c r="S429" s="4"/>
      <c r="T429" s="4"/>
      <c r="U429" s="4"/>
      <c r="V429" s="4"/>
    </row>
    <row r="430" spans="1:22" s="16" customForma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18"/>
      <c r="N430" s="4"/>
      <c r="O430" s="4"/>
      <c r="P430" s="4"/>
      <c r="Q430" s="4"/>
      <c r="R430" s="4"/>
      <c r="S430" s="4"/>
      <c r="T430" s="4"/>
      <c r="U430" s="4"/>
      <c r="V430" s="4"/>
    </row>
    <row r="431" spans="1:22" s="16" customForma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18"/>
      <c r="N431" s="4"/>
      <c r="O431" s="4"/>
      <c r="P431" s="4"/>
      <c r="Q431" s="4"/>
      <c r="R431" s="4"/>
      <c r="S431" s="4"/>
      <c r="T431" s="4"/>
      <c r="U431" s="4"/>
      <c r="V431" s="4"/>
    </row>
    <row r="432" spans="1:22" s="16" customForma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18"/>
      <c r="N432" s="4"/>
      <c r="O432" s="4"/>
      <c r="P432" s="4"/>
      <c r="Q432" s="4"/>
      <c r="R432" s="4"/>
      <c r="S432" s="4"/>
      <c r="T432" s="4"/>
      <c r="U432" s="4"/>
      <c r="V432" s="4"/>
    </row>
    <row r="433" spans="1:22" s="16" customFormat="1" ht="18" customHeight="1">
      <c r="A433" s="5" t="s">
        <v>55</v>
      </c>
      <c r="B433" s="43" t="str">
        <f>MASTER!B44</f>
        <v>EMPLOYEE 40</v>
      </c>
      <c r="C433" s="34"/>
      <c r="D433" s="34"/>
      <c r="E433" s="34"/>
      <c r="F433" s="35"/>
      <c r="G433" s="44" t="s">
        <v>56</v>
      </c>
      <c r="H433" s="35"/>
      <c r="I433" s="43" t="str">
        <f>MASTER!C44</f>
        <v>LECTURER</v>
      </c>
      <c r="J433" s="35"/>
      <c r="K433" s="6"/>
      <c r="L433" s="6"/>
      <c r="M433" s="19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16" customFormat="1" ht="17.25">
      <c r="A434" s="45" t="s">
        <v>57</v>
      </c>
      <c r="B434" s="47" t="s">
        <v>58</v>
      </c>
      <c r="C434" s="48"/>
      <c r="D434" s="49"/>
      <c r="E434" s="50" t="s">
        <v>59</v>
      </c>
      <c r="F434" s="48"/>
      <c r="G434" s="49"/>
      <c r="H434" s="50" t="s">
        <v>60</v>
      </c>
      <c r="I434" s="48"/>
      <c r="J434" s="49"/>
      <c r="K434" s="51" t="str">
        <f>IF(MASTER!E44="NO","DEDUCTION GPF","DEDUCTION GPF 2004")</f>
        <v>DEDUCTION GPF</v>
      </c>
      <c r="L434" s="53" t="s">
        <v>61</v>
      </c>
      <c r="M434" s="20"/>
      <c r="N434" s="4"/>
      <c r="O434" s="4"/>
      <c r="P434" s="4"/>
      <c r="Q434" s="4"/>
      <c r="R434" s="4"/>
      <c r="S434" s="4"/>
      <c r="T434" s="4"/>
      <c r="U434" s="4"/>
      <c r="V434" s="4"/>
    </row>
    <row r="435" spans="1:22" s="16" customFormat="1" ht="17.25">
      <c r="A435" s="46"/>
      <c r="B435" s="8" t="s">
        <v>63</v>
      </c>
      <c r="C435" s="8" t="s">
        <v>64</v>
      </c>
      <c r="D435" s="8" t="s">
        <v>65</v>
      </c>
      <c r="E435" s="9" t="s">
        <v>63</v>
      </c>
      <c r="F435" s="9" t="s">
        <v>64</v>
      </c>
      <c r="G435" s="9" t="s">
        <v>65</v>
      </c>
      <c r="H435" s="9" t="s">
        <v>63</v>
      </c>
      <c r="I435" s="9" t="s">
        <v>64</v>
      </c>
      <c r="J435" s="9" t="s">
        <v>65</v>
      </c>
      <c r="K435" s="52"/>
      <c r="L435" s="36"/>
      <c r="M435" s="17"/>
      <c r="N435" s="4"/>
      <c r="O435" s="4"/>
      <c r="P435" s="4"/>
      <c r="Q435" s="4"/>
      <c r="R435" s="4"/>
      <c r="S435" s="4"/>
      <c r="T435" s="4"/>
      <c r="U435" s="4"/>
      <c r="V435" s="4"/>
    </row>
    <row r="436" spans="1:22" s="16" customFormat="1" ht="20.25" customHeight="1">
      <c r="A436" s="10">
        <v>44562</v>
      </c>
      <c r="B436" s="11">
        <f>MASTER!D44</f>
        <v>80200</v>
      </c>
      <c r="C436" s="11">
        <f>ROUND(B436*34%,0)</f>
        <v>27268</v>
      </c>
      <c r="D436" s="12">
        <f>SUM(B436:C436)</f>
        <v>107468</v>
      </c>
      <c r="E436" s="11">
        <f>B436</f>
        <v>80200</v>
      </c>
      <c r="F436" s="11">
        <f>ROUND(E436*31%,0)</f>
        <v>24862</v>
      </c>
      <c r="G436" s="12">
        <f>SUM(E436:F436)</f>
        <v>105062</v>
      </c>
      <c r="H436" s="11">
        <f t="shared" ref="H436:J438" si="78">B436-E436</f>
        <v>0</v>
      </c>
      <c r="I436" s="11">
        <f t="shared" si="78"/>
        <v>2406</v>
      </c>
      <c r="J436" s="12">
        <f t="shared" si="78"/>
        <v>2406</v>
      </c>
      <c r="K436" s="23">
        <f>J436</f>
        <v>2406</v>
      </c>
      <c r="L436" s="25">
        <f>J436-SUM(K436:K436)</f>
        <v>0</v>
      </c>
      <c r="M436" s="21"/>
      <c r="N436" s="4"/>
      <c r="O436" s="4"/>
      <c r="P436" s="4"/>
      <c r="Q436" s="4"/>
      <c r="R436" s="4"/>
      <c r="S436" s="4"/>
      <c r="T436" s="4"/>
      <c r="U436" s="4"/>
      <c r="V436" s="4"/>
    </row>
    <row r="437" spans="1:22" s="16" customFormat="1" ht="20.25" customHeight="1">
      <c r="A437" s="10">
        <v>44593</v>
      </c>
      <c r="B437" s="11">
        <f>B436</f>
        <v>80200</v>
      </c>
      <c r="C437" s="11">
        <f>ROUND(B437*34%,0)</f>
        <v>27268</v>
      </c>
      <c r="D437" s="12">
        <f>SUM(B437:C437)</f>
        <v>107468</v>
      </c>
      <c r="E437" s="11">
        <f>B437</f>
        <v>80200</v>
      </c>
      <c r="F437" s="11">
        <f>ROUND(E437*31%,0)</f>
        <v>24862</v>
      </c>
      <c r="G437" s="12">
        <f>SUM(E437:F437)</f>
        <v>105062</v>
      </c>
      <c r="H437" s="11">
        <f t="shared" si="78"/>
        <v>0</v>
      </c>
      <c r="I437" s="11">
        <f t="shared" si="78"/>
        <v>2406</v>
      </c>
      <c r="J437" s="12">
        <f t="shared" si="78"/>
        <v>2406</v>
      </c>
      <c r="K437" s="23">
        <f>J437</f>
        <v>2406</v>
      </c>
      <c r="L437" s="25">
        <f>J437-SUM(K437:K437)</f>
        <v>0</v>
      </c>
      <c r="M437" s="21"/>
      <c r="N437" s="4"/>
      <c r="O437" s="4"/>
      <c r="P437" s="4"/>
      <c r="Q437" s="4"/>
      <c r="R437" s="4"/>
      <c r="S437" s="4"/>
      <c r="T437" s="4"/>
      <c r="U437" s="4"/>
      <c r="V437" s="4"/>
    </row>
    <row r="438" spans="1:22" s="16" customFormat="1" ht="20.25" customHeight="1">
      <c r="A438" s="10">
        <v>44621</v>
      </c>
      <c r="B438" s="11">
        <f>B437</f>
        <v>80200</v>
      </c>
      <c r="C438" s="11">
        <f>ROUND(B438*34%,0)</f>
        <v>27268</v>
      </c>
      <c r="D438" s="12">
        <f>SUM(B438:C438)</f>
        <v>107468</v>
      </c>
      <c r="E438" s="11">
        <f>B438</f>
        <v>80200</v>
      </c>
      <c r="F438" s="11">
        <f>ROUND(E438*31%,0)</f>
        <v>24862</v>
      </c>
      <c r="G438" s="12">
        <f>SUM(E438:F438)</f>
        <v>105062</v>
      </c>
      <c r="H438" s="11">
        <f t="shared" si="78"/>
        <v>0</v>
      </c>
      <c r="I438" s="11">
        <f t="shared" si="78"/>
        <v>2406</v>
      </c>
      <c r="J438" s="12">
        <f t="shared" si="78"/>
        <v>2406</v>
      </c>
      <c r="K438" s="23">
        <f>J438</f>
        <v>2406</v>
      </c>
      <c r="L438" s="25">
        <f>J438-SUM(K438:K438)</f>
        <v>0</v>
      </c>
      <c r="M438" s="21"/>
      <c r="N438" s="4"/>
      <c r="O438" s="4"/>
      <c r="P438" s="4"/>
      <c r="Q438" s="4"/>
      <c r="R438" s="4"/>
      <c r="S438" s="4"/>
      <c r="T438" s="4"/>
      <c r="U438" s="4"/>
      <c r="V438" s="4"/>
    </row>
    <row r="439" spans="1:22" s="16" customFormat="1" ht="23.25" customHeight="1">
      <c r="A439" s="13" t="s">
        <v>65</v>
      </c>
      <c r="B439" s="14">
        <f t="shared" ref="B439:L439" si="79">SUM(B436:B438)</f>
        <v>240600</v>
      </c>
      <c r="C439" s="14">
        <f t="shared" si="79"/>
        <v>81804</v>
      </c>
      <c r="D439" s="15">
        <f t="shared" si="79"/>
        <v>322404</v>
      </c>
      <c r="E439" s="14">
        <f t="shared" si="79"/>
        <v>240600</v>
      </c>
      <c r="F439" s="14">
        <f t="shared" si="79"/>
        <v>74586</v>
      </c>
      <c r="G439" s="15">
        <f t="shared" si="79"/>
        <v>315186</v>
      </c>
      <c r="H439" s="14">
        <f t="shared" si="79"/>
        <v>0</v>
      </c>
      <c r="I439" s="14">
        <f t="shared" si="79"/>
        <v>7218</v>
      </c>
      <c r="J439" s="15">
        <f t="shared" si="79"/>
        <v>7218</v>
      </c>
      <c r="K439" s="24">
        <f t="shared" si="79"/>
        <v>7218</v>
      </c>
      <c r="L439" s="26">
        <f t="shared" si="79"/>
        <v>0</v>
      </c>
      <c r="M439" s="22"/>
      <c r="N439" s="4"/>
      <c r="O439" s="4"/>
      <c r="P439" s="4"/>
      <c r="Q439" s="4"/>
      <c r="R439" s="4"/>
      <c r="S439" s="4"/>
      <c r="T439" s="4"/>
      <c r="U439" s="4"/>
      <c r="V439" s="4"/>
    </row>
    <row r="440" spans="1:22" s="16" customForma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18"/>
      <c r="N440" s="4"/>
      <c r="O440" s="4"/>
      <c r="P440" s="4"/>
      <c r="Q440" s="4"/>
      <c r="R440" s="4"/>
      <c r="S440" s="4"/>
      <c r="T440" s="4"/>
      <c r="U440" s="4"/>
      <c r="V440" s="4"/>
    </row>
    <row r="441" spans="1:22" s="16" customForma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18"/>
      <c r="N441" s="4"/>
      <c r="O441" s="4"/>
      <c r="P441" s="4"/>
      <c r="Q441" s="4"/>
      <c r="R441" s="4"/>
      <c r="S441" s="4"/>
      <c r="T441" s="4"/>
      <c r="U441" s="4"/>
      <c r="V441" s="4"/>
    </row>
    <row r="442" spans="1:22" s="16" customForma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18"/>
      <c r="N442" s="4"/>
      <c r="O442" s="4"/>
      <c r="P442" s="4"/>
      <c r="Q442" s="4"/>
      <c r="R442" s="4"/>
      <c r="S442" s="4"/>
      <c r="T442" s="4"/>
      <c r="U442" s="4"/>
      <c r="V442" s="4"/>
    </row>
    <row r="443" spans="1:22" s="16" customForma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18"/>
      <c r="N443" s="4"/>
      <c r="O443" s="4"/>
      <c r="P443" s="4"/>
      <c r="Q443" s="4"/>
      <c r="R443" s="4"/>
      <c r="S443" s="4"/>
      <c r="T443" s="4"/>
      <c r="U443" s="4"/>
      <c r="V443" s="4"/>
    </row>
    <row r="444" spans="1:22" s="16" customFormat="1" ht="18" customHeight="1">
      <c r="A444" s="5" t="s">
        <v>55</v>
      </c>
      <c r="B444" s="43" t="str">
        <f>MASTER!B45</f>
        <v>EMPLOYEE 41</v>
      </c>
      <c r="C444" s="34"/>
      <c r="D444" s="34"/>
      <c r="E444" s="34"/>
      <c r="F444" s="35"/>
      <c r="G444" s="44" t="s">
        <v>56</v>
      </c>
      <c r="H444" s="35"/>
      <c r="I444" s="43" t="str">
        <f>MASTER!C45</f>
        <v>LECTURER</v>
      </c>
      <c r="J444" s="35"/>
      <c r="K444" s="6"/>
      <c r="L444" s="6"/>
      <c r="M444" s="19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16" customFormat="1" ht="17.25">
      <c r="A445" s="45" t="s">
        <v>57</v>
      </c>
      <c r="B445" s="47" t="s">
        <v>58</v>
      </c>
      <c r="C445" s="48"/>
      <c r="D445" s="49"/>
      <c r="E445" s="50" t="s">
        <v>59</v>
      </c>
      <c r="F445" s="48"/>
      <c r="G445" s="49"/>
      <c r="H445" s="50" t="s">
        <v>60</v>
      </c>
      <c r="I445" s="48"/>
      <c r="J445" s="49"/>
      <c r="K445" s="51" t="str">
        <f>IF(MASTER!E45="NO","DEDUCTION GPF","DEDUCTION GPF 2004")</f>
        <v>DEDUCTION GPF</v>
      </c>
      <c r="L445" s="53" t="s">
        <v>61</v>
      </c>
      <c r="M445" s="20"/>
      <c r="N445" s="4"/>
      <c r="O445" s="4"/>
      <c r="P445" s="4"/>
      <c r="Q445" s="4"/>
      <c r="R445" s="4"/>
      <c r="S445" s="4"/>
      <c r="T445" s="4"/>
      <c r="U445" s="4"/>
      <c r="V445" s="4"/>
    </row>
    <row r="446" spans="1:22" s="16" customFormat="1" ht="17.25">
      <c r="A446" s="46"/>
      <c r="B446" s="8" t="s">
        <v>63</v>
      </c>
      <c r="C446" s="8" t="s">
        <v>64</v>
      </c>
      <c r="D446" s="8" t="s">
        <v>65</v>
      </c>
      <c r="E446" s="9" t="s">
        <v>63</v>
      </c>
      <c r="F446" s="9" t="s">
        <v>64</v>
      </c>
      <c r="G446" s="9" t="s">
        <v>65</v>
      </c>
      <c r="H446" s="9" t="s">
        <v>63</v>
      </c>
      <c r="I446" s="9" t="s">
        <v>64</v>
      </c>
      <c r="J446" s="9" t="s">
        <v>65</v>
      </c>
      <c r="K446" s="52"/>
      <c r="L446" s="36"/>
      <c r="M446" s="17"/>
      <c r="N446" s="4"/>
      <c r="O446" s="4"/>
      <c r="P446" s="4"/>
      <c r="Q446" s="4"/>
      <c r="R446" s="4"/>
      <c r="S446" s="4"/>
      <c r="T446" s="4"/>
      <c r="U446" s="4"/>
      <c r="V446" s="4"/>
    </row>
    <row r="447" spans="1:22" s="16" customFormat="1" ht="20.25" customHeight="1">
      <c r="A447" s="10">
        <v>44562</v>
      </c>
      <c r="B447" s="11">
        <f>MASTER!D45</f>
        <v>80200</v>
      </c>
      <c r="C447" s="11">
        <f>ROUND(B447*34%,0)</f>
        <v>27268</v>
      </c>
      <c r="D447" s="12">
        <f>SUM(B447:C447)</f>
        <v>107468</v>
      </c>
      <c r="E447" s="11">
        <f>B447</f>
        <v>80200</v>
      </c>
      <c r="F447" s="11">
        <f>ROUND(E447*31%,0)</f>
        <v>24862</v>
      </c>
      <c r="G447" s="12">
        <f>SUM(E447:F447)</f>
        <v>105062</v>
      </c>
      <c r="H447" s="11">
        <f t="shared" ref="H447:J449" si="80">B447-E447</f>
        <v>0</v>
      </c>
      <c r="I447" s="11">
        <f t="shared" si="80"/>
        <v>2406</v>
      </c>
      <c r="J447" s="12">
        <f t="shared" si="80"/>
        <v>2406</v>
      </c>
      <c r="K447" s="23">
        <f>J447</f>
        <v>2406</v>
      </c>
      <c r="L447" s="25">
        <f>J447-SUM(K447:K447)</f>
        <v>0</v>
      </c>
      <c r="M447" s="21"/>
      <c r="N447" s="4"/>
      <c r="O447" s="4"/>
      <c r="P447" s="4"/>
      <c r="Q447" s="4"/>
      <c r="R447" s="4"/>
      <c r="S447" s="4"/>
      <c r="T447" s="4"/>
      <c r="U447" s="4"/>
      <c r="V447" s="4"/>
    </row>
    <row r="448" spans="1:22" s="16" customFormat="1" ht="20.25" customHeight="1">
      <c r="A448" s="10">
        <v>44593</v>
      </c>
      <c r="B448" s="11">
        <f>B447</f>
        <v>80200</v>
      </c>
      <c r="C448" s="11">
        <f>ROUND(B448*34%,0)</f>
        <v>27268</v>
      </c>
      <c r="D448" s="12">
        <f>SUM(B448:C448)</f>
        <v>107468</v>
      </c>
      <c r="E448" s="11">
        <f>B448</f>
        <v>80200</v>
      </c>
      <c r="F448" s="11">
        <f>ROUND(E448*31%,0)</f>
        <v>24862</v>
      </c>
      <c r="G448" s="12">
        <f>SUM(E448:F448)</f>
        <v>105062</v>
      </c>
      <c r="H448" s="11">
        <f t="shared" si="80"/>
        <v>0</v>
      </c>
      <c r="I448" s="11">
        <f t="shared" si="80"/>
        <v>2406</v>
      </c>
      <c r="J448" s="12">
        <f t="shared" si="80"/>
        <v>2406</v>
      </c>
      <c r="K448" s="23">
        <f>J448</f>
        <v>2406</v>
      </c>
      <c r="L448" s="25">
        <f>J448-SUM(K448:K448)</f>
        <v>0</v>
      </c>
      <c r="M448" s="21"/>
      <c r="N448" s="4"/>
      <c r="O448" s="4"/>
      <c r="P448" s="4"/>
      <c r="Q448" s="4"/>
      <c r="R448" s="4"/>
      <c r="S448" s="4"/>
      <c r="T448" s="4"/>
      <c r="U448" s="4"/>
      <c r="V448" s="4"/>
    </row>
    <row r="449" spans="1:22" s="16" customFormat="1" ht="20.25" customHeight="1">
      <c r="A449" s="10">
        <v>44621</v>
      </c>
      <c r="B449" s="11">
        <f>B448</f>
        <v>80200</v>
      </c>
      <c r="C449" s="11">
        <f>ROUND(B449*34%,0)</f>
        <v>27268</v>
      </c>
      <c r="D449" s="12">
        <f>SUM(B449:C449)</f>
        <v>107468</v>
      </c>
      <c r="E449" s="11">
        <f>B449</f>
        <v>80200</v>
      </c>
      <c r="F449" s="11">
        <f>ROUND(E449*31%,0)</f>
        <v>24862</v>
      </c>
      <c r="G449" s="12">
        <f>SUM(E449:F449)</f>
        <v>105062</v>
      </c>
      <c r="H449" s="11">
        <f t="shared" si="80"/>
        <v>0</v>
      </c>
      <c r="I449" s="11">
        <f t="shared" si="80"/>
        <v>2406</v>
      </c>
      <c r="J449" s="12">
        <f t="shared" si="80"/>
        <v>2406</v>
      </c>
      <c r="K449" s="23">
        <f>J449</f>
        <v>2406</v>
      </c>
      <c r="L449" s="25">
        <f>J449-SUM(K449:K449)</f>
        <v>0</v>
      </c>
      <c r="M449" s="21"/>
      <c r="N449" s="4"/>
      <c r="O449" s="4"/>
      <c r="P449" s="4"/>
      <c r="Q449" s="4"/>
      <c r="R449" s="4"/>
      <c r="S449" s="4"/>
      <c r="T449" s="4"/>
      <c r="U449" s="4"/>
      <c r="V449" s="4"/>
    </row>
    <row r="450" spans="1:22" s="16" customFormat="1" ht="23.25" customHeight="1">
      <c r="A450" s="13" t="s">
        <v>65</v>
      </c>
      <c r="B450" s="14">
        <f t="shared" ref="B450:L450" si="81">SUM(B447:B449)</f>
        <v>240600</v>
      </c>
      <c r="C450" s="14">
        <f t="shared" si="81"/>
        <v>81804</v>
      </c>
      <c r="D450" s="15">
        <f t="shared" si="81"/>
        <v>322404</v>
      </c>
      <c r="E450" s="14">
        <f t="shared" si="81"/>
        <v>240600</v>
      </c>
      <c r="F450" s="14">
        <f t="shared" si="81"/>
        <v>74586</v>
      </c>
      <c r="G450" s="15">
        <f t="shared" si="81"/>
        <v>315186</v>
      </c>
      <c r="H450" s="14">
        <f t="shared" si="81"/>
        <v>0</v>
      </c>
      <c r="I450" s="14">
        <f t="shared" si="81"/>
        <v>7218</v>
      </c>
      <c r="J450" s="15">
        <f t="shared" si="81"/>
        <v>7218</v>
      </c>
      <c r="K450" s="24">
        <f t="shared" si="81"/>
        <v>7218</v>
      </c>
      <c r="L450" s="26">
        <f t="shared" si="81"/>
        <v>0</v>
      </c>
      <c r="M450" s="22"/>
      <c r="N450" s="4"/>
      <c r="O450" s="4"/>
      <c r="P450" s="4"/>
      <c r="Q450" s="4"/>
      <c r="R450" s="4"/>
      <c r="S450" s="4"/>
      <c r="T450" s="4"/>
      <c r="U450" s="4"/>
      <c r="V450" s="4"/>
    </row>
    <row r="451" spans="1:22" s="16" customForma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18"/>
      <c r="N451" s="4"/>
      <c r="O451" s="4"/>
      <c r="P451" s="4"/>
      <c r="Q451" s="4"/>
      <c r="R451" s="4"/>
      <c r="S451" s="4"/>
      <c r="T451" s="4"/>
      <c r="U451" s="4"/>
      <c r="V451" s="4"/>
    </row>
    <row r="452" spans="1:22" s="16" customForma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18"/>
      <c r="N452" s="4"/>
      <c r="O452" s="4"/>
      <c r="P452" s="4"/>
      <c r="Q452" s="4"/>
      <c r="R452" s="4"/>
      <c r="S452" s="4"/>
      <c r="T452" s="4"/>
      <c r="U452" s="4"/>
      <c r="V452" s="4"/>
    </row>
    <row r="453" spans="1:22" s="16" customForma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18"/>
      <c r="N453" s="4"/>
      <c r="O453" s="4"/>
      <c r="P453" s="4"/>
      <c r="Q453" s="4"/>
      <c r="R453" s="4"/>
      <c r="S453" s="4"/>
      <c r="T453" s="4"/>
      <c r="U453" s="4"/>
      <c r="V453" s="4"/>
    </row>
    <row r="454" spans="1:22" s="16" customForma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18"/>
      <c r="N454" s="4"/>
      <c r="O454" s="4"/>
      <c r="P454" s="4"/>
      <c r="Q454" s="4"/>
      <c r="R454" s="4"/>
      <c r="S454" s="4"/>
      <c r="T454" s="4"/>
      <c r="U454" s="4"/>
      <c r="V454" s="4"/>
    </row>
    <row r="455" spans="1:22" s="16" customFormat="1" ht="18" customHeight="1">
      <c r="A455" s="5" t="s">
        <v>55</v>
      </c>
      <c r="B455" s="43" t="str">
        <f>MASTER!B46</f>
        <v>EMPLOYEE 42</v>
      </c>
      <c r="C455" s="34"/>
      <c r="D455" s="34"/>
      <c r="E455" s="34"/>
      <c r="F455" s="35"/>
      <c r="G455" s="44" t="s">
        <v>56</v>
      </c>
      <c r="H455" s="35"/>
      <c r="I455" s="43" t="str">
        <f>MASTER!C46</f>
        <v>LECTURER</v>
      </c>
      <c r="J455" s="35"/>
      <c r="K455" s="6"/>
      <c r="L455" s="6"/>
      <c r="M455" s="19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16" customFormat="1" ht="17.25">
      <c r="A456" s="45" t="s">
        <v>57</v>
      </c>
      <c r="B456" s="47" t="s">
        <v>58</v>
      </c>
      <c r="C456" s="48"/>
      <c r="D456" s="49"/>
      <c r="E456" s="50" t="s">
        <v>59</v>
      </c>
      <c r="F456" s="48"/>
      <c r="G456" s="49"/>
      <c r="H456" s="50" t="s">
        <v>60</v>
      </c>
      <c r="I456" s="48"/>
      <c r="J456" s="49"/>
      <c r="K456" s="51" t="str">
        <f>IF(MASTER!E46="NO","DEDUCTION GPF","DEDUCTION GPF 2004")</f>
        <v>DEDUCTION GPF</v>
      </c>
      <c r="L456" s="53" t="s">
        <v>61</v>
      </c>
      <c r="M456" s="20"/>
      <c r="N456" s="4"/>
      <c r="O456" s="4"/>
      <c r="P456" s="4"/>
      <c r="Q456" s="4"/>
      <c r="R456" s="4"/>
      <c r="S456" s="4"/>
      <c r="T456" s="4"/>
      <c r="U456" s="4"/>
      <c r="V456" s="4"/>
    </row>
    <row r="457" spans="1:22" s="16" customFormat="1" ht="17.25">
      <c r="A457" s="46"/>
      <c r="B457" s="8" t="s">
        <v>63</v>
      </c>
      <c r="C457" s="8" t="s">
        <v>64</v>
      </c>
      <c r="D457" s="8" t="s">
        <v>65</v>
      </c>
      <c r="E457" s="9" t="s">
        <v>63</v>
      </c>
      <c r="F457" s="9" t="s">
        <v>64</v>
      </c>
      <c r="G457" s="9" t="s">
        <v>65</v>
      </c>
      <c r="H457" s="9" t="s">
        <v>63</v>
      </c>
      <c r="I457" s="9" t="s">
        <v>64</v>
      </c>
      <c r="J457" s="9" t="s">
        <v>65</v>
      </c>
      <c r="K457" s="52"/>
      <c r="L457" s="36"/>
      <c r="M457" s="17"/>
      <c r="N457" s="4"/>
      <c r="O457" s="4"/>
      <c r="P457" s="4"/>
      <c r="Q457" s="4"/>
      <c r="R457" s="4"/>
      <c r="S457" s="4"/>
      <c r="T457" s="4"/>
      <c r="U457" s="4"/>
      <c r="V457" s="4"/>
    </row>
    <row r="458" spans="1:22" s="16" customFormat="1" ht="20.25" customHeight="1">
      <c r="A458" s="10">
        <v>44562</v>
      </c>
      <c r="B458" s="11">
        <f>MASTER!D46</f>
        <v>80200</v>
      </c>
      <c r="C458" s="11">
        <f>ROUND(B458*34%,0)</f>
        <v>27268</v>
      </c>
      <c r="D458" s="12">
        <f>SUM(B458:C458)</f>
        <v>107468</v>
      </c>
      <c r="E458" s="11">
        <f>B458</f>
        <v>80200</v>
      </c>
      <c r="F458" s="11">
        <f>ROUND(E458*31%,0)</f>
        <v>24862</v>
      </c>
      <c r="G458" s="12">
        <f>SUM(E458:F458)</f>
        <v>105062</v>
      </c>
      <c r="H458" s="11">
        <f t="shared" ref="H458:J460" si="82">B458-E458</f>
        <v>0</v>
      </c>
      <c r="I458" s="11">
        <f t="shared" si="82"/>
        <v>2406</v>
      </c>
      <c r="J458" s="12">
        <f t="shared" si="82"/>
        <v>2406</v>
      </c>
      <c r="K458" s="23">
        <f>J458</f>
        <v>2406</v>
      </c>
      <c r="L458" s="25">
        <f>J458-SUM(K458:K458)</f>
        <v>0</v>
      </c>
      <c r="M458" s="21"/>
      <c r="N458" s="4"/>
      <c r="O458" s="4"/>
      <c r="P458" s="4"/>
      <c r="Q458" s="4"/>
      <c r="R458" s="4"/>
      <c r="S458" s="4"/>
      <c r="T458" s="4"/>
      <c r="U458" s="4"/>
      <c r="V458" s="4"/>
    </row>
    <row r="459" spans="1:22" s="16" customFormat="1" ht="20.25" customHeight="1">
      <c r="A459" s="10">
        <v>44593</v>
      </c>
      <c r="B459" s="11">
        <f>B458</f>
        <v>80200</v>
      </c>
      <c r="C459" s="11">
        <f>ROUND(B459*34%,0)</f>
        <v>27268</v>
      </c>
      <c r="D459" s="12">
        <f>SUM(B459:C459)</f>
        <v>107468</v>
      </c>
      <c r="E459" s="11">
        <f>B459</f>
        <v>80200</v>
      </c>
      <c r="F459" s="11">
        <f>ROUND(E459*31%,0)</f>
        <v>24862</v>
      </c>
      <c r="G459" s="12">
        <f>SUM(E459:F459)</f>
        <v>105062</v>
      </c>
      <c r="H459" s="11">
        <f t="shared" si="82"/>
        <v>0</v>
      </c>
      <c r="I459" s="11">
        <f t="shared" si="82"/>
        <v>2406</v>
      </c>
      <c r="J459" s="12">
        <f t="shared" si="82"/>
        <v>2406</v>
      </c>
      <c r="K459" s="23">
        <f>J459</f>
        <v>2406</v>
      </c>
      <c r="L459" s="25">
        <f>J459-SUM(K459:K459)</f>
        <v>0</v>
      </c>
      <c r="M459" s="21"/>
      <c r="N459" s="4"/>
      <c r="O459" s="4"/>
      <c r="P459" s="4"/>
      <c r="Q459" s="4"/>
      <c r="R459" s="4"/>
      <c r="S459" s="4"/>
      <c r="T459" s="4"/>
      <c r="U459" s="4"/>
      <c r="V459" s="4"/>
    </row>
    <row r="460" spans="1:22" s="16" customFormat="1" ht="20.25" customHeight="1">
      <c r="A460" s="10">
        <v>44621</v>
      </c>
      <c r="B460" s="11">
        <f>B459</f>
        <v>80200</v>
      </c>
      <c r="C460" s="11">
        <f>ROUND(B460*34%,0)</f>
        <v>27268</v>
      </c>
      <c r="D460" s="12">
        <f>SUM(B460:C460)</f>
        <v>107468</v>
      </c>
      <c r="E460" s="11">
        <f>B460</f>
        <v>80200</v>
      </c>
      <c r="F460" s="11">
        <f>ROUND(E460*31%,0)</f>
        <v>24862</v>
      </c>
      <c r="G460" s="12">
        <f>SUM(E460:F460)</f>
        <v>105062</v>
      </c>
      <c r="H460" s="11">
        <f t="shared" si="82"/>
        <v>0</v>
      </c>
      <c r="I460" s="11">
        <f t="shared" si="82"/>
        <v>2406</v>
      </c>
      <c r="J460" s="12">
        <f t="shared" si="82"/>
        <v>2406</v>
      </c>
      <c r="K460" s="23">
        <f>J460</f>
        <v>2406</v>
      </c>
      <c r="L460" s="25">
        <f>J460-SUM(K460:K460)</f>
        <v>0</v>
      </c>
      <c r="M460" s="21"/>
      <c r="N460" s="4"/>
      <c r="O460" s="4"/>
      <c r="P460" s="4"/>
      <c r="Q460" s="4"/>
      <c r="R460" s="4"/>
      <c r="S460" s="4"/>
      <c r="T460" s="4"/>
      <c r="U460" s="4"/>
      <c r="V460" s="4"/>
    </row>
    <row r="461" spans="1:22" s="16" customFormat="1" ht="23.25" customHeight="1">
      <c r="A461" s="13" t="s">
        <v>65</v>
      </c>
      <c r="B461" s="14">
        <f t="shared" ref="B461:L461" si="83">SUM(B458:B460)</f>
        <v>240600</v>
      </c>
      <c r="C461" s="14">
        <f t="shared" si="83"/>
        <v>81804</v>
      </c>
      <c r="D461" s="15">
        <f t="shared" si="83"/>
        <v>322404</v>
      </c>
      <c r="E461" s="14">
        <f t="shared" si="83"/>
        <v>240600</v>
      </c>
      <c r="F461" s="14">
        <f t="shared" si="83"/>
        <v>74586</v>
      </c>
      <c r="G461" s="15">
        <f t="shared" si="83"/>
        <v>315186</v>
      </c>
      <c r="H461" s="14">
        <f t="shared" si="83"/>
        <v>0</v>
      </c>
      <c r="I461" s="14">
        <f t="shared" si="83"/>
        <v>7218</v>
      </c>
      <c r="J461" s="15">
        <f t="shared" si="83"/>
        <v>7218</v>
      </c>
      <c r="K461" s="24">
        <f t="shared" si="83"/>
        <v>7218</v>
      </c>
      <c r="L461" s="26">
        <f t="shared" si="83"/>
        <v>0</v>
      </c>
      <c r="M461" s="22"/>
      <c r="N461" s="4"/>
      <c r="O461" s="4"/>
      <c r="P461" s="4"/>
      <c r="Q461" s="4"/>
      <c r="R461" s="4"/>
      <c r="S461" s="4"/>
      <c r="T461" s="4"/>
      <c r="U461" s="4"/>
      <c r="V461" s="4"/>
    </row>
    <row r="462" spans="1:22" s="16" customForma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18"/>
      <c r="N462" s="4"/>
      <c r="O462" s="4"/>
      <c r="P462" s="4"/>
      <c r="Q462" s="4"/>
      <c r="R462" s="4"/>
      <c r="S462" s="4"/>
      <c r="T462" s="4"/>
      <c r="U462" s="4"/>
      <c r="V462" s="4"/>
    </row>
    <row r="463" spans="1:22" s="16" customForma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18"/>
      <c r="N463" s="4"/>
      <c r="O463" s="4"/>
      <c r="P463" s="4"/>
      <c r="Q463" s="4"/>
      <c r="R463" s="4"/>
      <c r="S463" s="4"/>
      <c r="T463" s="4"/>
      <c r="U463" s="4"/>
      <c r="V463" s="4"/>
    </row>
    <row r="464" spans="1:22" s="16" customForma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18"/>
      <c r="N464" s="4"/>
      <c r="O464" s="4"/>
      <c r="P464" s="4"/>
      <c r="Q464" s="4"/>
      <c r="R464" s="4"/>
      <c r="S464" s="4"/>
      <c r="T464" s="4"/>
      <c r="U464" s="4"/>
      <c r="V464" s="4"/>
    </row>
    <row r="465" spans="1:22" s="16" customForma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18"/>
      <c r="N465" s="4"/>
      <c r="O465" s="4"/>
      <c r="P465" s="4"/>
      <c r="Q465" s="4"/>
      <c r="R465" s="4"/>
      <c r="S465" s="4"/>
      <c r="T465" s="4"/>
      <c r="U465" s="4"/>
      <c r="V465" s="4"/>
    </row>
    <row r="466" spans="1:22" s="16" customFormat="1" ht="18" customHeight="1">
      <c r="A466" s="5" t="s">
        <v>55</v>
      </c>
      <c r="B466" s="43" t="str">
        <f>MASTER!B47</f>
        <v>EMPLOYEE 43</v>
      </c>
      <c r="C466" s="34"/>
      <c r="D466" s="34"/>
      <c r="E466" s="34"/>
      <c r="F466" s="35"/>
      <c r="G466" s="44" t="s">
        <v>56</v>
      </c>
      <c r="H466" s="35"/>
      <c r="I466" s="43" t="str">
        <f>MASTER!C47</f>
        <v>LECTURER</v>
      </c>
      <c r="J466" s="35"/>
      <c r="K466" s="6"/>
      <c r="L466" s="6"/>
      <c r="M466" s="19"/>
      <c r="N466" s="7"/>
      <c r="O466" s="7"/>
      <c r="P466" s="7"/>
      <c r="Q466" s="7"/>
      <c r="R466" s="7"/>
      <c r="S466" s="7"/>
      <c r="T466" s="7"/>
      <c r="U466" s="7"/>
      <c r="V466" s="7"/>
    </row>
    <row r="467" spans="1:22" s="16" customFormat="1" ht="17.25">
      <c r="A467" s="45" t="s">
        <v>57</v>
      </c>
      <c r="B467" s="47" t="s">
        <v>58</v>
      </c>
      <c r="C467" s="48"/>
      <c r="D467" s="49"/>
      <c r="E467" s="50" t="s">
        <v>59</v>
      </c>
      <c r="F467" s="48"/>
      <c r="G467" s="49"/>
      <c r="H467" s="50" t="s">
        <v>60</v>
      </c>
      <c r="I467" s="48"/>
      <c r="J467" s="49"/>
      <c r="K467" s="51" t="str">
        <f>IF(MASTER!E47="NO","DEDUCTION GPF","DEDUCTION GPF 2004")</f>
        <v>DEDUCTION GPF</v>
      </c>
      <c r="L467" s="53" t="s">
        <v>61</v>
      </c>
      <c r="M467" s="20"/>
      <c r="N467" s="4"/>
      <c r="O467" s="4"/>
      <c r="P467" s="4"/>
      <c r="Q467" s="4"/>
      <c r="R467" s="4"/>
      <c r="S467" s="4"/>
      <c r="T467" s="4"/>
      <c r="U467" s="4"/>
      <c r="V467" s="4"/>
    </row>
    <row r="468" spans="1:22" s="16" customFormat="1" ht="17.25">
      <c r="A468" s="46"/>
      <c r="B468" s="8" t="s">
        <v>63</v>
      </c>
      <c r="C468" s="8" t="s">
        <v>64</v>
      </c>
      <c r="D468" s="8" t="s">
        <v>65</v>
      </c>
      <c r="E468" s="9" t="s">
        <v>63</v>
      </c>
      <c r="F468" s="9" t="s">
        <v>64</v>
      </c>
      <c r="G468" s="9" t="s">
        <v>65</v>
      </c>
      <c r="H468" s="9" t="s">
        <v>63</v>
      </c>
      <c r="I468" s="9" t="s">
        <v>64</v>
      </c>
      <c r="J468" s="9" t="s">
        <v>65</v>
      </c>
      <c r="K468" s="52"/>
      <c r="L468" s="36"/>
      <c r="M468" s="17"/>
      <c r="N468" s="4"/>
      <c r="O468" s="4"/>
      <c r="P468" s="4"/>
      <c r="Q468" s="4"/>
      <c r="R468" s="4"/>
      <c r="S468" s="4"/>
      <c r="T468" s="4"/>
      <c r="U468" s="4"/>
      <c r="V468" s="4"/>
    </row>
    <row r="469" spans="1:22" s="16" customFormat="1" ht="20.25" customHeight="1">
      <c r="A469" s="10">
        <v>44562</v>
      </c>
      <c r="B469" s="11">
        <f>MASTER!D47</f>
        <v>80200</v>
      </c>
      <c r="C469" s="11">
        <f>ROUND(B469*34%,0)</f>
        <v>27268</v>
      </c>
      <c r="D469" s="12">
        <f>SUM(B469:C469)</f>
        <v>107468</v>
      </c>
      <c r="E469" s="11">
        <f>B469</f>
        <v>80200</v>
      </c>
      <c r="F469" s="11">
        <f>ROUND(E469*31%,0)</f>
        <v>24862</v>
      </c>
      <c r="G469" s="12">
        <f>SUM(E469:F469)</f>
        <v>105062</v>
      </c>
      <c r="H469" s="11">
        <f t="shared" ref="H469:J471" si="84">B469-E469</f>
        <v>0</v>
      </c>
      <c r="I469" s="11">
        <f t="shared" si="84"/>
        <v>2406</v>
      </c>
      <c r="J469" s="12">
        <f t="shared" si="84"/>
        <v>2406</v>
      </c>
      <c r="K469" s="23">
        <f>J469</f>
        <v>2406</v>
      </c>
      <c r="L469" s="25">
        <f>J469-SUM(K469:K469)</f>
        <v>0</v>
      </c>
      <c r="M469" s="21"/>
      <c r="N469" s="4"/>
      <c r="O469" s="4"/>
      <c r="P469" s="4"/>
      <c r="Q469" s="4"/>
      <c r="R469" s="4"/>
      <c r="S469" s="4"/>
      <c r="T469" s="4"/>
      <c r="U469" s="4"/>
      <c r="V469" s="4"/>
    </row>
    <row r="470" spans="1:22" s="16" customFormat="1" ht="20.25" customHeight="1">
      <c r="A470" s="10">
        <v>44593</v>
      </c>
      <c r="B470" s="11">
        <f>B469</f>
        <v>80200</v>
      </c>
      <c r="C470" s="11">
        <f>ROUND(B470*34%,0)</f>
        <v>27268</v>
      </c>
      <c r="D470" s="12">
        <f>SUM(B470:C470)</f>
        <v>107468</v>
      </c>
      <c r="E470" s="11">
        <f>B470</f>
        <v>80200</v>
      </c>
      <c r="F470" s="11">
        <f>ROUND(E470*31%,0)</f>
        <v>24862</v>
      </c>
      <c r="G470" s="12">
        <f>SUM(E470:F470)</f>
        <v>105062</v>
      </c>
      <c r="H470" s="11">
        <f t="shared" si="84"/>
        <v>0</v>
      </c>
      <c r="I470" s="11">
        <f t="shared" si="84"/>
        <v>2406</v>
      </c>
      <c r="J470" s="12">
        <f t="shared" si="84"/>
        <v>2406</v>
      </c>
      <c r="K470" s="23">
        <f>J470</f>
        <v>2406</v>
      </c>
      <c r="L470" s="25">
        <f>J470-SUM(K470:K470)</f>
        <v>0</v>
      </c>
      <c r="M470" s="21"/>
      <c r="N470" s="4"/>
      <c r="O470" s="4"/>
      <c r="P470" s="4"/>
      <c r="Q470" s="4"/>
      <c r="R470" s="4"/>
      <c r="S470" s="4"/>
      <c r="T470" s="4"/>
      <c r="U470" s="4"/>
      <c r="V470" s="4"/>
    </row>
    <row r="471" spans="1:22" s="16" customFormat="1" ht="20.25" customHeight="1">
      <c r="A471" s="10">
        <v>44621</v>
      </c>
      <c r="B471" s="11">
        <f>B470</f>
        <v>80200</v>
      </c>
      <c r="C471" s="11">
        <f>ROUND(B471*34%,0)</f>
        <v>27268</v>
      </c>
      <c r="D471" s="12">
        <f>SUM(B471:C471)</f>
        <v>107468</v>
      </c>
      <c r="E471" s="11">
        <f>B471</f>
        <v>80200</v>
      </c>
      <c r="F471" s="11">
        <f>ROUND(E471*31%,0)</f>
        <v>24862</v>
      </c>
      <c r="G471" s="12">
        <f>SUM(E471:F471)</f>
        <v>105062</v>
      </c>
      <c r="H471" s="11">
        <f t="shared" si="84"/>
        <v>0</v>
      </c>
      <c r="I471" s="11">
        <f t="shared" si="84"/>
        <v>2406</v>
      </c>
      <c r="J471" s="12">
        <f t="shared" si="84"/>
        <v>2406</v>
      </c>
      <c r="K471" s="23">
        <f>J471</f>
        <v>2406</v>
      </c>
      <c r="L471" s="25">
        <f>J471-SUM(K471:K471)</f>
        <v>0</v>
      </c>
      <c r="M471" s="21"/>
      <c r="N471" s="4"/>
      <c r="O471" s="4"/>
      <c r="P471" s="4"/>
      <c r="Q471" s="4"/>
      <c r="R471" s="4"/>
      <c r="S471" s="4"/>
      <c r="T471" s="4"/>
      <c r="U471" s="4"/>
      <c r="V471" s="4"/>
    </row>
    <row r="472" spans="1:22" s="16" customFormat="1" ht="23.25" customHeight="1">
      <c r="A472" s="13" t="s">
        <v>65</v>
      </c>
      <c r="B472" s="14">
        <f t="shared" ref="B472:L472" si="85">SUM(B469:B471)</f>
        <v>240600</v>
      </c>
      <c r="C472" s="14">
        <f t="shared" si="85"/>
        <v>81804</v>
      </c>
      <c r="D472" s="15">
        <f t="shared" si="85"/>
        <v>322404</v>
      </c>
      <c r="E472" s="14">
        <f t="shared" si="85"/>
        <v>240600</v>
      </c>
      <c r="F472" s="14">
        <f t="shared" si="85"/>
        <v>74586</v>
      </c>
      <c r="G472" s="15">
        <f t="shared" si="85"/>
        <v>315186</v>
      </c>
      <c r="H472" s="14">
        <f t="shared" si="85"/>
        <v>0</v>
      </c>
      <c r="I472" s="14">
        <f t="shared" si="85"/>
        <v>7218</v>
      </c>
      <c r="J472" s="15">
        <f t="shared" si="85"/>
        <v>7218</v>
      </c>
      <c r="K472" s="24">
        <f t="shared" si="85"/>
        <v>7218</v>
      </c>
      <c r="L472" s="26">
        <f t="shared" si="85"/>
        <v>0</v>
      </c>
      <c r="M472" s="22"/>
      <c r="N472" s="4"/>
      <c r="O472" s="4"/>
      <c r="P472" s="4"/>
      <c r="Q472" s="4"/>
      <c r="R472" s="4"/>
      <c r="S472" s="4"/>
      <c r="T472" s="4"/>
      <c r="U472" s="4"/>
      <c r="V472" s="4"/>
    </row>
    <row r="473" spans="1:22" s="16" customForma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18"/>
      <c r="N473" s="4"/>
      <c r="O473" s="4"/>
      <c r="P473" s="4"/>
      <c r="Q473" s="4"/>
      <c r="R473" s="4"/>
      <c r="S473" s="4"/>
      <c r="T473" s="4"/>
      <c r="U473" s="4"/>
      <c r="V473" s="4"/>
    </row>
    <row r="474" spans="1:22" s="16" customForma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18"/>
      <c r="N474" s="4"/>
      <c r="O474" s="4"/>
      <c r="P474" s="4"/>
      <c r="Q474" s="4"/>
      <c r="R474" s="4"/>
      <c r="S474" s="4"/>
      <c r="T474" s="4"/>
      <c r="U474" s="4"/>
      <c r="V474" s="4"/>
    </row>
    <row r="475" spans="1:22" s="16" customForma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18"/>
      <c r="N475" s="4"/>
      <c r="O475" s="4"/>
      <c r="P475" s="4"/>
      <c r="Q475" s="4"/>
      <c r="R475" s="4"/>
      <c r="S475" s="4"/>
      <c r="T475" s="4"/>
      <c r="U475" s="4"/>
      <c r="V475" s="4"/>
    </row>
    <row r="476" spans="1:22" s="16" customForma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18"/>
      <c r="N476" s="4"/>
      <c r="O476" s="4"/>
      <c r="P476" s="4"/>
      <c r="Q476" s="4"/>
      <c r="R476" s="4"/>
      <c r="S476" s="4"/>
      <c r="T476" s="4"/>
      <c r="U476" s="4"/>
      <c r="V476" s="4"/>
    </row>
    <row r="477" spans="1:22" s="16" customFormat="1" ht="18" customHeight="1">
      <c r="A477" s="5" t="s">
        <v>55</v>
      </c>
      <c r="B477" s="43" t="str">
        <f>MASTER!B48</f>
        <v>EMPLOYEE 44</v>
      </c>
      <c r="C477" s="34"/>
      <c r="D477" s="34"/>
      <c r="E477" s="34"/>
      <c r="F477" s="35"/>
      <c r="G477" s="44" t="s">
        <v>56</v>
      </c>
      <c r="H477" s="35"/>
      <c r="I477" s="43" t="str">
        <f>MASTER!C48</f>
        <v>LECTURER</v>
      </c>
      <c r="J477" s="35"/>
      <c r="K477" s="6"/>
      <c r="L477" s="6"/>
      <c r="M477" s="19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16" customFormat="1" ht="17.25">
      <c r="A478" s="45" t="s">
        <v>57</v>
      </c>
      <c r="B478" s="47" t="s">
        <v>58</v>
      </c>
      <c r="C478" s="48"/>
      <c r="D478" s="49"/>
      <c r="E478" s="50" t="s">
        <v>59</v>
      </c>
      <c r="F478" s="48"/>
      <c r="G478" s="49"/>
      <c r="H478" s="50" t="s">
        <v>60</v>
      </c>
      <c r="I478" s="48"/>
      <c r="J478" s="49"/>
      <c r="K478" s="51" t="str">
        <f>IF(MASTER!E48="NO","DEDUCTION GPF","DEDUCTION GPF 2004")</f>
        <v>DEDUCTION GPF</v>
      </c>
      <c r="L478" s="53" t="s">
        <v>61</v>
      </c>
      <c r="M478" s="20"/>
      <c r="N478" s="4"/>
      <c r="O478" s="4"/>
      <c r="P478" s="4"/>
      <c r="Q478" s="4"/>
      <c r="R478" s="4"/>
      <c r="S478" s="4"/>
      <c r="T478" s="4"/>
      <c r="U478" s="4"/>
      <c r="V478" s="4"/>
    </row>
    <row r="479" spans="1:22" s="16" customFormat="1" ht="17.25">
      <c r="A479" s="46"/>
      <c r="B479" s="8" t="s">
        <v>63</v>
      </c>
      <c r="C479" s="8" t="s">
        <v>64</v>
      </c>
      <c r="D479" s="8" t="s">
        <v>65</v>
      </c>
      <c r="E479" s="9" t="s">
        <v>63</v>
      </c>
      <c r="F479" s="9" t="s">
        <v>64</v>
      </c>
      <c r="G479" s="9" t="s">
        <v>65</v>
      </c>
      <c r="H479" s="9" t="s">
        <v>63</v>
      </c>
      <c r="I479" s="9" t="s">
        <v>64</v>
      </c>
      <c r="J479" s="9" t="s">
        <v>65</v>
      </c>
      <c r="K479" s="52"/>
      <c r="L479" s="36"/>
      <c r="M479" s="17"/>
      <c r="N479" s="4"/>
      <c r="O479" s="4"/>
      <c r="P479" s="4"/>
      <c r="Q479" s="4"/>
      <c r="R479" s="4"/>
      <c r="S479" s="4"/>
      <c r="T479" s="4"/>
      <c r="U479" s="4"/>
      <c r="V479" s="4"/>
    </row>
    <row r="480" spans="1:22" s="16" customFormat="1" ht="20.25" customHeight="1">
      <c r="A480" s="10">
        <v>44562</v>
      </c>
      <c r="B480" s="11">
        <f>MASTER!D48</f>
        <v>80200</v>
      </c>
      <c r="C480" s="11">
        <f>ROUND(B480*34%,0)</f>
        <v>27268</v>
      </c>
      <c r="D480" s="12">
        <f>SUM(B480:C480)</f>
        <v>107468</v>
      </c>
      <c r="E480" s="11">
        <f>B480</f>
        <v>80200</v>
      </c>
      <c r="F480" s="11">
        <f>ROUND(E480*31%,0)</f>
        <v>24862</v>
      </c>
      <c r="G480" s="12">
        <f>SUM(E480:F480)</f>
        <v>105062</v>
      </c>
      <c r="H480" s="11">
        <f t="shared" ref="H480:J482" si="86">B480-E480</f>
        <v>0</v>
      </c>
      <c r="I480" s="11">
        <f t="shared" si="86"/>
        <v>2406</v>
      </c>
      <c r="J480" s="12">
        <f t="shared" si="86"/>
        <v>2406</v>
      </c>
      <c r="K480" s="23">
        <f>J480</f>
        <v>2406</v>
      </c>
      <c r="L480" s="25">
        <f>J480-SUM(K480:K480)</f>
        <v>0</v>
      </c>
      <c r="M480" s="21"/>
      <c r="N480" s="4"/>
      <c r="O480" s="4"/>
      <c r="P480" s="4"/>
      <c r="Q480" s="4"/>
      <c r="R480" s="4"/>
      <c r="S480" s="4"/>
      <c r="T480" s="4"/>
      <c r="U480" s="4"/>
      <c r="V480" s="4"/>
    </row>
    <row r="481" spans="1:22" s="16" customFormat="1" ht="20.25" customHeight="1">
      <c r="A481" s="10">
        <v>44593</v>
      </c>
      <c r="B481" s="11">
        <f>B480</f>
        <v>80200</v>
      </c>
      <c r="C481" s="11">
        <f>ROUND(B481*34%,0)</f>
        <v>27268</v>
      </c>
      <c r="D481" s="12">
        <f>SUM(B481:C481)</f>
        <v>107468</v>
      </c>
      <c r="E481" s="11">
        <f>B481</f>
        <v>80200</v>
      </c>
      <c r="F481" s="11">
        <f>ROUND(E481*31%,0)</f>
        <v>24862</v>
      </c>
      <c r="G481" s="12">
        <f>SUM(E481:F481)</f>
        <v>105062</v>
      </c>
      <c r="H481" s="11">
        <f t="shared" si="86"/>
        <v>0</v>
      </c>
      <c r="I481" s="11">
        <f t="shared" si="86"/>
        <v>2406</v>
      </c>
      <c r="J481" s="12">
        <f t="shared" si="86"/>
        <v>2406</v>
      </c>
      <c r="K481" s="23">
        <f>J481</f>
        <v>2406</v>
      </c>
      <c r="L481" s="25">
        <f>J481-SUM(K481:K481)</f>
        <v>0</v>
      </c>
      <c r="M481" s="21"/>
      <c r="N481" s="4"/>
      <c r="O481" s="4"/>
      <c r="P481" s="4"/>
      <c r="Q481" s="4"/>
      <c r="R481" s="4"/>
      <c r="S481" s="4"/>
      <c r="T481" s="4"/>
      <c r="U481" s="4"/>
      <c r="V481" s="4"/>
    </row>
    <row r="482" spans="1:22" s="16" customFormat="1" ht="20.25" customHeight="1">
      <c r="A482" s="10">
        <v>44621</v>
      </c>
      <c r="B482" s="11">
        <f>B481</f>
        <v>80200</v>
      </c>
      <c r="C482" s="11">
        <f>ROUND(B482*34%,0)</f>
        <v>27268</v>
      </c>
      <c r="D482" s="12">
        <f>SUM(B482:C482)</f>
        <v>107468</v>
      </c>
      <c r="E482" s="11">
        <f>B482</f>
        <v>80200</v>
      </c>
      <c r="F482" s="11">
        <f>ROUND(E482*31%,0)</f>
        <v>24862</v>
      </c>
      <c r="G482" s="12">
        <f>SUM(E482:F482)</f>
        <v>105062</v>
      </c>
      <c r="H482" s="11">
        <f t="shared" si="86"/>
        <v>0</v>
      </c>
      <c r="I482" s="11">
        <f t="shared" si="86"/>
        <v>2406</v>
      </c>
      <c r="J482" s="12">
        <f t="shared" si="86"/>
        <v>2406</v>
      </c>
      <c r="K482" s="23">
        <f>J482</f>
        <v>2406</v>
      </c>
      <c r="L482" s="25">
        <f>J482-SUM(K482:K482)</f>
        <v>0</v>
      </c>
      <c r="M482" s="21"/>
      <c r="N482" s="4"/>
      <c r="O482" s="4"/>
      <c r="P482" s="4"/>
      <c r="Q482" s="4"/>
      <c r="R482" s="4"/>
      <c r="S482" s="4"/>
      <c r="T482" s="4"/>
      <c r="U482" s="4"/>
      <c r="V482" s="4"/>
    </row>
    <row r="483" spans="1:22" s="16" customFormat="1" ht="23.25" customHeight="1">
      <c r="A483" s="13" t="s">
        <v>65</v>
      </c>
      <c r="B483" s="14">
        <f t="shared" ref="B483:L483" si="87">SUM(B480:B482)</f>
        <v>240600</v>
      </c>
      <c r="C483" s="14">
        <f t="shared" si="87"/>
        <v>81804</v>
      </c>
      <c r="D483" s="15">
        <f t="shared" si="87"/>
        <v>322404</v>
      </c>
      <c r="E483" s="14">
        <f t="shared" si="87"/>
        <v>240600</v>
      </c>
      <c r="F483" s="14">
        <f t="shared" si="87"/>
        <v>74586</v>
      </c>
      <c r="G483" s="15">
        <f t="shared" si="87"/>
        <v>315186</v>
      </c>
      <c r="H483" s="14">
        <f t="shared" si="87"/>
        <v>0</v>
      </c>
      <c r="I483" s="14">
        <f t="shared" si="87"/>
        <v>7218</v>
      </c>
      <c r="J483" s="15">
        <f t="shared" si="87"/>
        <v>7218</v>
      </c>
      <c r="K483" s="24">
        <f t="shared" si="87"/>
        <v>7218</v>
      </c>
      <c r="L483" s="26">
        <f t="shared" si="87"/>
        <v>0</v>
      </c>
      <c r="M483" s="22"/>
      <c r="N483" s="4"/>
      <c r="O483" s="4"/>
      <c r="P483" s="4"/>
      <c r="Q483" s="4"/>
      <c r="R483" s="4"/>
      <c r="S483" s="4"/>
      <c r="T483" s="4"/>
      <c r="U483" s="4"/>
      <c r="V483" s="4"/>
    </row>
    <row r="484" spans="1:22" s="16" customForma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18"/>
      <c r="N484" s="4"/>
      <c r="O484" s="4"/>
      <c r="P484" s="4"/>
      <c r="Q484" s="4"/>
      <c r="R484" s="4"/>
      <c r="S484" s="4"/>
      <c r="T484" s="4"/>
      <c r="U484" s="4"/>
      <c r="V484" s="4"/>
    </row>
    <row r="485" spans="1:22" s="16" customForma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18"/>
      <c r="N485" s="4"/>
      <c r="O485" s="4"/>
      <c r="P485" s="4"/>
      <c r="Q485" s="4"/>
      <c r="R485" s="4"/>
      <c r="S485" s="4"/>
      <c r="T485" s="4"/>
      <c r="U485" s="4"/>
      <c r="V485" s="4"/>
    </row>
    <row r="486" spans="1:22" s="16" customForma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18"/>
      <c r="N486" s="4"/>
      <c r="O486" s="4"/>
      <c r="P486" s="4"/>
      <c r="Q486" s="4"/>
      <c r="R486" s="4"/>
      <c r="S486" s="4"/>
      <c r="T486" s="4"/>
      <c r="U486" s="4"/>
      <c r="V486" s="4"/>
    </row>
    <row r="487" spans="1:22" s="16" customForma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18"/>
      <c r="N487" s="4"/>
      <c r="O487" s="4"/>
      <c r="P487" s="4"/>
      <c r="Q487" s="4"/>
      <c r="R487" s="4"/>
      <c r="S487" s="4"/>
      <c r="T487" s="4"/>
      <c r="U487" s="4"/>
      <c r="V487" s="4"/>
    </row>
    <row r="488" spans="1:22" s="16" customFormat="1" ht="18" customHeight="1">
      <c r="A488" s="5" t="s">
        <v>55</v>
      </c>
      <c r="B488" s="43" t="str">
        <f>MASTER!B49</f>
        <v>EMPLOYEE 45</v>
      </c>
      <c r="C488" s="34"/>
      <c r="D488" s="34"/>
      <c r="E488" s="34"/>
      <c r="F488" s="35"/>
      <c r="G488" s="44" t="s">
        <v>56</v>
      </c>
      <c r="H488" s="35"/>
      <c r="I488" s="43" t="str">
        <f>MASTER!C49</f>
        <v>LECTURER</v>
      </c>
      <c r="J488" s="35"/>
      <c r="K488" s="6"/>
      <c r="L488" s="6"/>
      <c r="M488" s="19"/>
      <c r="N488" s="7"/>
      <c r="O488" s="7"/>
      <c r="P488" s="7"/>
      <c r="Q488" s="7"/>
      <c r="R488" s="7"/>
      <c r="S488" s="7"/>
      <c r="T488" s="7"/>
      <c r="U488" s="7"/>
      <c r="V488" s="7"/>
    </row>
    <row r="489" spans="1:22" s="16" customFormat="1" ht="17.25">
      <c r="A489" s="45" t="s">
        <v>57</v>
      </c>
      <c r="B489" s="47" t="s">
        <v>58</v>
      </c>
      <c r="C489" s="48"/>
      <c r="D489" s="49"/>
      <c r="E489" s="50" t="s">
        <v>59</v>
      </c>
      <c r="F489" s="48"/>
      <c r="G489" s="49"/>
      <c r="H489" s="50" t="s">
        <v>60</v>
      </c>
      <c r="I489" s="48"/>
      <c r="J489" s="49"/>
      <c r="K489" s="51" t="str">
        <f>IF(MASTER!E49="NO","DEDUCTION GPF","DEDUCTION GPF 2004")</f>
        <v>DEDUCTION GPF</v>
      </c>
      <c r="L489" s="53" t="s">
        <v>61</v>
      </c>
      <c r="M489" s="20"/>
      <c r="N489" s="4"/>
      <c r="O489" s="4"/>
      <c r="P489" s="4"/>
      <c r="Q489" s="4"/>
      <c r="R489" s="4"/>
      <c r="S489" s="4"/>
      <c r="T489" s="4"/>
      <c r="U489" s="4"/>
      <c r="V489" s="4"/>
    </row>
    <row r="490" spans="1:22" s="16" customFormat="1" ht="17.25">
      <c r="A490" s="46"/>
      <c r="B490" s="8" t="s">
        <v>63</v>
      </c>
      <c r="C490" s="8" t="s">
        <v>64</v>
      </c>
      <c r="D490" s="8" t="s">
        <v>65</v>
      </c>
      <c r="E490" s="9" t="s">
        <v>63</v>
      </c>
      <c r="F490" s="9" t="s">
        <v>64</v>
      </c>
      <c r="G490" s="9" t="s">
        <v>65</v>
      </c>
      <c r="H490" s="9" t="s">
        <v>63</v>
      </c>
      <c r="I490" s="9" t="s">
        <v>64</v>
      </c>
      <c r="J490" s="9" t="s">
        <v>65</v>
      </c>
      <c r="K490" s="52"/>
      <c r="L490" s="36"/>
      <c r="M490" s="17"/>
      <c r="N490" s="4"/>
      <c r="O490" s="4"/>
      <c r="P490" s="4"/>
      <c r="Q490" s="4"/>
      <c r="R490" s="4"/>
      <c r="S490" s="4"/>
      <c r="T490" s="4"/>
      <c r="U490" s="4"/>
      <c r="V490" s="4"/>
    </row>
    <row r="491" spans="1:22" s="16" customFormat="1" ht="20.25" customHeight="1">
      <c r="A491" s="10">
        <v>44562</v>
      </c>
      <c r="B491" s="11">
        <f>MASTER!D49</f>
        <v>80200</v>
      </c>
      <c r="C491" s="11">
        <f>ROUND(B491*34%,0)</f>
        <v>27268</v>
      </c>
      <c r="D491" s="12">
        <f>SUM(B491:C491)</f>
        <v>107468</v>
      </c>
      <c r="E491" s="11">
        <f>B491</f>
        <v>80200</v>
      </c>
      <c r="F491" s="11">
        <f>ROUND(E491*31%,0)</f>
        <v>24862</v>
      </c>
      <c r="G491" s="12">
        <f>SUM(E491:F491)</f>
        <v>105062</v>
      </c>
      <c r="H491" s="11">
        <f t="shared" ref="H491:J493" si="88">B491-E491</f>
        <v>0</v>
      </c>
      <c r="I491" s="11">
        <f t="shared" si="88"/>
        <v>2406</v>
      </c>
      <c r="J491" s="12">
        <f t="shared" si="88"/>
        <v>2406</v>
      </c>
      <c r="K491" s="23">
        <f>J491</f>
        <v>2406</v>
      </c>
      <c r="L491" s="25">
        <f>J491-SUM(K491:K491)</f>
        <v>0</v>
      </c>
      <c r="M491" s="21"/>
      <c r="N491" s="4"/>
      <c r="O491" s="4"/>
      <c r="P491" s="4"/>
      <c r="Q491" s="4"/>
      <c r="R491" s="4"/>
      <c r="S491" s="4"/>
      <c r="T491" s="4"/>
      <c r="U491" s="4"/>
      <c r="V491" s="4"/>
    </row>
    <row r="492" spans="1:22" s="16" customFormat="1" ht="20.25" customHeight="1">
      <c r="A492" s="10">
        <v>44593</v>
      </c>
      <c r="B492" s="11">
        <f>B491</f>
        <v>80200</v>
      </c>
      <c r="C492" s="11">
        <f>ROUND(B492*34%,0)</f>
        <v>27268</v>
      </c>
      <c r="D492" s="12">
        <f>SUM(B492:C492)</f>
        <v>107468</v>
      </c>
      <c r="E492" s="11">
        <f>B492</f>
        <v>80200</v>
      </c>
      <c r="F492" s="11">
        <f>ROUND(E492*31%,0)</f>
        <v>24862</v>
      </c>
      <c r="G492" s="12">
        <f>SUM(E492:F492)</f>
        <v>105062</v>
      </c>
      <c r="H492" s="11">
        <f t="shared" si="88"/>
        <v>0</v>
      </c>
      <c r="I492" s="11">
        <f t="shared" si="88"/>
        <v>2406</v>
      </c>
      <c r="J492" s="12">
        <f t="shared" si="88"/>
        <v>2406</v>
      </c>
      <c r="K492" s="23">
        <f>J492</f>
        <v>2406</v>
      </c>
      <c r="L492" s="25">
        <f>J492-SUM(K492:K492)</f>
        <v>0</v>
      </c>
      <c r="M492" s="21"/>
      <c r="N492" s="4"/>
      <c r="O492" s="4"/>
      <c r="P492" s="4"/>
      <c r="Q492" s="4"/>
      <c r="R492" s="4"/>
      <c r="S492" s="4"/>
      <c r="T492" s="4"/>
      <c r="U492" s="4"/>
      <c r="V492" s="4"/>
    </row>
    <row r="493" spans="1:22" s="16" customFormat="1" ht="20.25" customHeight="1">
      <c r="A493" s="10">
        <v>44621</v>
      </c>
      <c r="B493" s="11">
        <f>B492</f>
        <v>80200</v>
      </c>
      <c r="C493" s="11">
        <f>ROUND(B493*34%,0)</f>
        <v>27268</v>
      </c>
      <c r="D493" s="12">
        <f>SUM(B493:C493)</f>
        <v>107468</v>
      </c>
      <c r="E493" s="11">
        <f>B493</f>
        <v>80200</v>
      </c>
      <c r="F493" s="11">
        <f>ROUND(E493*31%,0)</f>
        <v>24862</v>
      </c>
      <c r="G493" s="12">
        <f>SUM(E493:F493)</f>
        <v>105062</v>
      </c>
      <c r="H493" s="11">
        <f t="shared" si="88"/>
        <v>0</v>
      </c>
      <c r="I493" s="11">
        <f t="shared" si="88"/>
        <v>2406</v>
      </c>
      <c r="J493" s="12">
        <f t="shared" si="88"/>
        <v>2406</v>
      </c>
      <c r="K493" s="23">
        <f>J493</f>
        <v>2406</v>
      </c>
      <c r="L493" s="25">
        <f>J493-SUM(K493:K493)</f>
        <v>0</v>
      </c>
      <c r="M493" s="21"/>
      <c r="N493" s="4"/>
      <c r="O493" s="4"/>
      <c r="P493" s="4"/>
      <c r="Q493" s="4"/>
      <c r="R493" s="4"/>
      <c r="S493" s="4"/>
      <c r="T493" s="4"/>
      <c r="U493" s="4"/>
      <c r="V493" s="4"/>
    </row>
    <row r="494" spans="1:22" s="16" customFormat="1" ht="23.25" customHeight="1">
      <c r="A494" s="13" t="s">
        <v>65</v>
      </c>
      <c r="B494" s="14">
        <f t="shared" ref="B494:L494" si="89">SUM(B491:B493)</f>
        <v>240600</v>
      </c>
      <c r="C494" s="14">
        <f t="shared" si="89"/>
        <v>81804</v>
      </c>
      <c r="D494" s="15">
        <f t="shared" si="89"/>
        <v>322404</v>
      </c>
      <c r="E494" s="14">
        <f t="shared" si="89"/>
        <v>240600</v>
      </c>
      <c r="F494" s="14">
        <f t="shared" si="89"/>
        <v>74586</v>
      </c>
      <c r="G494" s="15">
        <f t="shared" si="89"/>
        <v>315186</v>
      </c>
      <c r="H494" s="14">
        <f t="shared" si="89"/>
        <v>0</v>
      </c>
      <c r="I494" s="14">
        <f t="shared" si="89"/>
        <v>7218</v>
      </c>
      <c r="J494" s="15">
        <f t="shared" si="89"/>
        <v>7218</v>
      </c>
      <c r="K494" s="24">
        <f t="shared" si="89"/>
        <v>7218</v>
      </c>
      <c r="L494" s="26">
        <f t="shared" si="89"/>
        <v>0</v>
      </c>
      <c r="M494" s="22"/>
      <c r="N494" s="4"/>
      <c r="O494" s="4"/>
      <c r="P494" s="4"/>
      <c r="Q494" s="4"/>
      <c r="R494" s="4"/>
      <c r="S494" s="4"/>
      <c r="T494" s="4"/>
      <c r="U494" s="4"/>
      <c r="V494" s="4"/>
    </row>
    <row r="495" spans="1:22" s="16" customForma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18"/>
      <c r="N495" s="4"/>
      <c r="O495" s="4"/>
      <c r="P495" s="4"/>
      <c r="Q495" s="4"/>
      <c r="R495" s="4"/>
      <c r="S495" s="4"/>
      <c r="T495" s="4"/>
      <c r="U495" s="4"/>
      <c r="V495" s="4"/>
    </row>
    <row r="496" spans="1:22" s="16" customForma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18"/>
      <c r="N496" s="4"/>
      <c r="O496" s="4"/>
      <c r="P496" s="4"/>
      <c r="Q496" s="4"/>
      <c r="R496" s="4"/>
      <c r="S496" s="4"/>
      <c r="T496" s="4"/>
      <c r="U496" s="4"/>
      <c r="V496" s="4"/>
    </row>
    <row r="497" spans="1:22" s="16" customForma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18"/>
      <c r="N497" s="4"/>
      <c r="O497" s="4"/>
      <c r="P497" s="4"/>
      <c r="Q497" s="4"/>
      <c r="R497" s="4"/>
      <c r="S497" s="4"/>
      <c r="T497" s="4"/>
      <c r="U497" s="4"/>
      <c r="V497" s="4"/>
    </row>
    <row r="498" spans="1:22" s="16" customForma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18"/>
      <c r="N498" s="4"/>
      <c r="O498" s="4"/>
      <c r="P498" s="4"/>
      <c r="Q498" s="4"/>
      <c r="R498" s="4"/>
      <c r="S498" s="4"/>
      <c r="T498" s="4"/>
      <c r="U498" s="4"/>
      <c r="V498" s="4"/>
    </row>
    <row r="499" spans="1:22" s="16" customFormat="1" ht="18" customHeight="1">
      <c r="A499" s="5" t="s">
        <v>55</v>
      </c>
      <c r="B499" s="43" t="str">
        <f>MASTER!B50</f>
        <v>EMPLOYEE 46</v>
      </c>
      <c r="C499" s="34"/>
      <c r="D499" s="34"/>
      <c r="E499" s="34"/>
      <c r="F499" s="35"/>
      <c r="G499" s="44" t="s">
        <v>56</v>
      </c>
      <c r="H499" s="35"/>
      <c r="I499" s="43" t="str">
        <f>MASTER!C50</f>
        <v>LECTURER</v>
      </c>
      <c r="J499" s="35"/>
      <c r="K499" s="6"/>
      <c r="L499" s="6"/>
      <c r="M499" s="19"/>
      <c r="N499" s="7"/>
      <c r="O499" s="7"/>
      <c r="P499" s="7"/>
      <c r="Q499" s="7"/>
      <c r="R499" s="7"/>
      <c r="S499" s="7"/>
      <c r="T499" s="7"/>
      <c r="U499" s="7"/>
      <c r="V499" s="7"/>
    </row>
    <row r="500" spans="1:22" s="16" customFormat="1" ht="17.25">
      <c r="A500" s="45" t="s">
        <v>57</v>
      </c>
      <c r="B500" s="47" t="s">
        <v>58</v>
      </c>
      <c r="C500" s="48"/>
      <c r="D500" s="49"/>
      <c r="E500" s="50" t="s">
        <v>59</v>
      </c>
      <c r="F500" s="48"/>
      <c r="G500" s="49"/>
      <c r="H500" s="50" t="s">
        <v>60</v>
      </c>
      <c r="I500" s="48"/>
      <c r="J500" s="49"/>
      <c r="K500" s="51" t="str">
        <f>IF(MASTER!E50="NO","DEDUCTION GPF","DEDUCTION GPF 2004")</f>
        <v>DEDUCTION GPF</v>
      </c>
      <c r="L500" s="53" t="s">
        <v>61</v>
      </c>
      <c r="M500" s="20"/>
      <c r="N500" s="4"/>
      <c r="O500" s="4"/>
      <c r="P500" s="4"/>
      <c r="Q500" s="4"/>
      <c r="R500" s="4"/>
      <c r="S500" s="4"/>
      <c r="T500" s="4"/>
      <c r="U500" s="4"/>
      <c r="V500" s="4"/>
    </row>
    <row r="501" spans="1:22" s="16" customFormat="1" ht="17.25">
      <c r="A501" s="46"/>
      <c r="B501" s="8" t="s">
        <v>63</v>
      </c>
      <c r="C501" s="8" t="s">
        <v>64</v>
      </c>
      <c r="D501" s="8" t="s">
        <v>65</v>
      </c>
      <c r="E501" s="9" t="s">
        <v>63</v>
      </c>
      <c r="F501" s="9" t="s">
        <v>64</v>
      </c>
      <c r="G501" s="9" t="s">
        <v>65</v>
      </c>
      <c r="H501" s="9" t="s">
        <v>63</v>
      </c>
      <c r="I501" s="9" t="s">
        <v>64</v>
      </c>
      <c r="J501" s="9" t="s">
        <v>65</v>
      </c>
      <c r="K501" s="52"/>
      <c r="L501" s="36"/>
      <c r="M501" s="17"/>
      <c r="N501" s="4"/>
      <c r="O501" s="4"/>
      <c r="P501" s="4"/>
      <c r="Q501" s="4"/>
      <c r="R501" s="4"/>
      <c r="S501" s="4"/>
      <c r="T501" s="4"/>
      <c r="U501" s="4"/>
      <c r="V501" s="4"/>
    </row>
    <row r="502" spans="1:22" s="16" customFormat="1" ht="20.25" customHeight="1">
      <c r="A502" s="10">
        <v>44562</v>
      </c>
      <c r="B502" s="11">
        <f>MASTER!D50</f>
        <v>80200</v>
      </c>
      <c r="C502" s="11">
        <f>ROUND(B502*34%,0)</f>
        <v>27268</v>
      </c>
      <c r="D502" s="12">
        <f>SUM(B502:C502)</f>
        <v>107468</v>
      </c>
      <c r="E502" s="11">
        <f>B502</f>
        <v>80200</v>
      </c>
      <c r="F502" s="11">
        <f>ROUND(E502*31%,0)</f>
        <v>24862</v>
      </c>
      <c r="G502" s="12">
        <f>SUM(E502:F502)</f>
        <v>105062</v>
      </c>
      <c r="H502" s="11">
        <f t="shared" ref="H502:J504" si="90">B502-E502</f>
        <v>0</v>
      </c>
      <c r="I502" s="11">
        <f t="shared" si="90"/>
        <v>2406</v>
      </c>
      <c r="J502" s="12">
        <f t="shared" si="90"/>
        <v>2406</v>
      </c>
      <c r="K502" s="23">
        <f>J502</f>
        <v>2406</v>
      </c>
      <c r="L502" s="25">
        <f>J502-SUM(K502:K502)</f>
        <v>0</v>
      </c>
      <c r="M502" s="21"/>
      <c r="N502" s="4"/>
      <c r="O502" s="4"/>
      <c r="P502" s="4"/>
      <c r="Q502" s="4"/>
      <c r="R502" s="4"/>
      <c r="S502" s="4"/>
      <c r="T502" s="4"/>
      <c r="U502" s="4"/>
      <c r="V502" s="4"/>
    </row>
    <row r="503" spans="1:22" s="16" customFormat="1" ht="20.25" customHeight="1">
      <c r="A503" s="10">
        <v>44593</v>
      </c>
      <c r="B503" s="11">
        <f>B502</f>
        <v>80200</v>
      </c>
      <c r="C503" s="11">
        <f>ROUND(B503*34%,0)</f>
        <v>27268</v>
      </c>
      <c r="D503" s="12">
        <f>SUM(B503:C503)</f>
        <v>107468</v>
      </c>
      <c r="E503" s="11">
        <f>B503</f>
        <v>80200</v>
      </c>
      <c r="F503" s="11">
        <f>ROUND(E503*31%,0)</f>
        <v>24862</v>
      </c>
      <c r="G503" s="12">
        <f>SUM(E503:F503)</f>
        <v>105062</v>
      </c>
      <c r="H503" s="11">
        <f t="shared" si="90"/>
        <v>0</v>
      </c>
      <c r="I503" s="11">
        <f t="shared" si="90"/>
        <v>2406</v>
      </c>
      <c r="J503" s="12">
        <f t="shared" si="90"/>
        <v>2406</v>
      </c>
      <c r="K503" s="23">
        <f>J503</f>
        <v>2406</v>
      </c>
      <c r="L503" s="25">
        <f>J503-SUM(K503:K503)</f>
        <v>0</v>
      </c>
      <c r="M503" s="21"/>
      <c r="N503" s="4"/>
      <c r="O503" s="4"/>
      <c r="P503" s="4"/>
      <c r="Q503" s="4"/>
      <c r="R503" s="4"/>
      <c r="S503" s="4"/>
      <c r="T503" s="4"/>
      <c r="U503" s="4"/>
      <c r="V503" s="4"/>
    </row>
    <row r="504" spans="1:22" s="16" customFormat="1" ht="20.25" customHeight="1">
      <c r="A504" s="10">
        <v>44621</v>
      </c>
      <c r="B504" s="11">
        <f>B503</f>
        <v>80200</v>
      </c>
      <c r="C504" s="11">
        <f>ROUND(B504*34%,0)</f>
        <v>27268</v>
      </c>
      <c r="D504" s="12">
        <f>SUM(B504:C504)</f>
        <v>107468</v>
      </c>
      <c r="E504" s="11">
        <f>B504</f>
        <v>80200</v>
      </c>
      <c r="F504" s="11">
        <f>ROUND(E504*31%,0)</f>
        <v>24862</v>
      </c>
      <c r="G504" s="12">
        <f>SUM(E504:F504)</f>
        <v>105062</v>
      </c>
      <c r="H504" s="11">
        <f t="shared" si="90"/>
        <v>0</v>
      </c>
      <c r="I504" s="11">
        <f t="shared" si="90"/>
        <v>2406</v>
      </c>
      <c r="J504" s="12">
        <f t="shared" si="90"/>
        <v>2406</v>
      </c>
      <c r="K504" s="23">
        <f>J504</f>
        <v>2406</v>
      </c>
      <c r="L504" s="25">
        <f>J504-SUM(K504:K504)</f>
        <v>0</v>
      </c>
      <c r="M504" s="21"/>
      <c r="N504" s="4"/>
      <c r="O504" s="4"/>
      <c r="P504" s="4"/>
      <c r="Q504" s="4"/>
      <c r="R504" s="4"/>
      <c r="S504" s="4"/>
      <c r="T504" s="4"/>
      <c r="U504" s="4"/>
      <c r="V504" s="4"/>
    </row>
    <row r="505" spans="1:22" s="16" customFormat="1" ht="23.25" customHeight="1">
      <c r="A505" s="13" t="s">
        <v>65</v>
      </c>
      <c r="B505" s="14">
        <f t="shared" ref="B505:L505" si="91">SUM(B502:B504)</f>
        <v>240600</v>
      </c>
      <c r="C505" s="14">
        <f t="shared" si="91"/>
        <v>81804</v>
      </c>
      <c r="D505" s="15">
        <f t="shared" si="91"/>
        <v>322404</v>
      </c>
      <c r="E505" s="14">
        <f t="shared" si="91"/>
        <v>240600</v>
      </c>
      <c r="F505" s="14">
        <f t="shared" si="91"/>
        <v>74586</v>
      </c>
      <c r="G505" s="15">
        <f t="shared" si="91"/>
        <v>315186</v>
      </c>
      <c r="H505" s="14">
        <f t="shared" si="91"/>
        <v>0</v>
      </c>
      <c r="I505" s="14">
        <f t="shared" si="91"/>
        <v>7218</v>
      </c>
      <c r="J505" s="15">
        <f t="shared" si="91"/>
        <v>7218</v>
      </c>
      <c r="K505" s="24">
        <f t="shared" si="91"/>
        <v>7218</v>
      </c>
      <c r="L505" s="26">
        <f t="shared" si="91"/>
        <v>0</v>
      </c>
      <c r="M505" s="22"/>
      <c r="N505" s="4"/>
      <c r="O505" s="4"/>
      <c r="P505" s="4"/>
      <c r="Q505" s="4"/>
      <c r="R505" s="4"/>
      <c r="S505" s="4"/>
      <c r="T505" s="4"/>
      <c r="U505" s="4"/>
      <c r="V505" s="4"/>
    </row>
    <row r="506" spans="1:22" s="16" customForma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18"/>
      <c r="N506" s="4"/>
      <c r="O506" s="4"/>
      <c r="P506" s="4"/>
      <c r="Q506" s="4"/>
      <c r="R506" s="4"/>
      <c r="S506" s="4"/>
      <c r="T506" s="4"/>
      <c r="U506" s="4"/>
      <c r="V506" s="4"/>
    </row>
    <row r="507" spans="1:22" s="16" customForma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18"/>
      <c r="N507" s="4"/>
      <c r="O507" s="4"/>
      <c r="P507" s="4"/>
      <c r="Q507" s="4"/>
      <c r="R507" s="4"/>
      <c r="S507" s="4"/>
      <c r="T507" s="4"/>
      <c r="U507" s="4"/>
      <c r="V507" s="4"/>
    </row>
    <row r="508" spans="1:22" s="16" customForma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18"/>
      <c r="N508" s="4"/>
      <c r="O508" s="4"/>
      <c r="P508" s="4"/>
      <c r="Q508" s="4"/>
      <c r="R508" s="4"/>
      <c r="S508" s="4"/>
      <c r="T508" s="4"/>
      <c r="U508" s="4"/>
      <c r="V508" s="4"/>
    </row>
    <row r="509" spans="1:22" s="16" customForma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18"/>
      <c r="N509" s="4"/>
      <c r="O509" s="4"/>
      <c r="P509" s="4"/>
      <c r="Q509" s="4"/>
      <c r="R509" s="4"/>
      <c r="S509" s="4"/>
      <c r="T509" s="4"/>
      <c r="U509" s="4"/>
      <c r="V509" s="4"/>
    </row>
    <row r="510" spans="1:22" s="16" customFormat="1" ht="18" customHeight="1">
      <c r="A510" s="5" t="s">
        <v>55</v>
      </c>
      <c r="B510" s="43" t="str">
        <f>MASTER!B51</f>
        <v>EMPLOYEE 47</v>
      </c>
      <c r="C510" s="34"/>
      <c r="D510" s="34"/>
      <c r="E510" s="34"/>
      <c r="F510" s="35"/>
      <c r="G510" s="44" t="s">
        <v>56</v>
      </c>
      <c r="H510" s="35"/>
      <c r="I510" s="43" t="str">
        <f>MASTER!C51</f>
        <v>LECTURER</v>
      </c>
      <c r="J510" s="35"/>
      <c r="K510" s="6"/>
      <c r="L510" s="6"/>
      <c r="M510" s="19"/>
      <c r="N510" s="7"/>
      <c r="O510" s="7"/>
      <c r="P510" s="7"/>
      <c r="Q510" s="7"/>
      <c r="R510" s="7"/>
      <c r="S510" s="7"/>
      <c r="T510" s="7"/>
      <c r="U510" s="7"/>
      <c r="V510" s="7"/>
    </row>
    <row r="511" spans="1:22" s="16" customFormat="1" ht="17.25">
      <c r="A511" s="45" t="s">
        <v>57</v>
      </c>
      <c r="B511" s="47" t="s">
        <v>58</v>
      </c>
      <c r="C511" s="48"/>
      <c r="D511" s="49"/>
      <c r="E511" s="50" t="s">
        <v>59</v>
      </c>
      <c r="F511" s="48"/>
      <c r="G511" s="49"/>
      <c r="H511" s="50" t="s">
        <v>60</v>
      </c>
      <c r="I511" s="48"/>
      <c r="J511" s="49"/>
      <c r="K511" s="51" t="str">
        <f>IF(MASTER!E51="NO","DEDUCTION GPF","DEDUCTION GPF 2004")</f>
        <v>DEDUCTION GPF</v>
      </c>
      <c r="L511" s="53" t="s">
        <v>61</v>
      </c>
      <c r="M511" s="20"/>
      <c r="N511" s="4"/>
      <c r="O511" s="4"/>
      <c r="P511" s="4"/>
      <c r="Q511" s="4"/>
      <c r="R511" s="4"/>
      <c r="S511" s="4"/>
      <c r="T511" s="4"/>
      <c r="U511" s="4"/>
      <c r="V511" s="4"/>
    </row>
    <row r="512" spans="1:22" s="16" customFormat="1" ht="17.25">
      <c r="A512" s="46"/>
      <c r="B512" s="8" t="s">
        <v>63</v>
      </c>
      <c r="C512" s="8" t="s">
        <v>64</v>
      </c>
      <c r="D512" s="8" t="s">
        <v>65</v>
      </c>
      <c r="E512" s="9" t="s">
        <v>63</v>
      </c>
      <c r="F512" s="9" t="s">
        <v>64</v>
      </c>
      <c r="G512" s="9" t="s">
        <v>65</v>
      </c>
      <c r="H512" s="9" t="s">
        <v>63</v>
      </c>
      <c r="I512" s="9" t="s">
        <v>64</v>
      </c>
      <c r="J512" s="9" t="s">
        <v>65</v>
      </c>
      <c r="K512" s="52"/>
      <c r="L512" s="36"/>
      <c r="M512" s="17"/>
      <c r="N512" s="4"/>
      <c r="O512" s="4"/>
      <c r="P512" s="4"/>
      <c r="Q512" s="4"/>
      <c r="R512" s="4"/>
      <c r="S512" s="4"/>
      <c r="T512" s="4"/>
      <c r="U512" s="4"/>
      <c r="V512" s="4"/>
    </row>
    <row r="513" spans="1:22" s="16" customFormat="1" ht="20.25" customHeight="1">
      <c r="A513" s="10">
        <v>44562</v>
      </c>
      <c r="B513" s="11">
        <f>MASTER!D51</f>
        <v>80200</v>
      </c>
      <c r="C513" s="11">
        <f>ROUND(B513*34%,0)</f>
        <v>27268</v>
      </c>
      <c r="D513" s="12">
        <f>SUM(B513:C513)</f>
        <v>107468</v>
      </c>
      <c r="E513" s="11">
        <f>B513</f>
        <v>80200</v>
      </c>
      <c r="F513" s="11">
        <f>ROUND(E513*31%,0)</f>
        <v>24862</v>
      </c>
      <c r="G513" s="12">
        <f>SUM(E513:F513)</f>
        <v>105062</v>
      </c>
      <c r="H513" s="11">
        <f t="shared" ref="H513:J515" si="92">B513-E513</f>
        <v>0</v>
      </c>
      <c r="I513" s="11">
        <f t="shared" si="92"/>
        <v>2406</v>
      </c>
      <c r="J513" s="12">
        <f t="shared" si="92"/>
        <v>2406</v>
      </c>
      <c r="K513" s="23">
        <f>J513</f>
        <v>2406</v>
      </c>
      <c r="L513" s="25">
        <f>J513-SUM(K513:K513)</f>
        <v>0</v>
      </c>
      <c r="M513" s="21"/>
      <c r="N513" s="4"/>
      <c r="O513" s="4"/>
      <c r="P513" s="4"/>
      <c r="Q513" s="4"/>
      <c r="R513" s="4"/>
      <c r="S513" s="4"/>
      <c r="T513" s="4"/>
      <c r="U513" s="4"/>
      <c r="V513" s="4"/>
    </row>
    <row r="514" spans="1:22" s="16" customFormat="1" ht="20.25" customHeight="1">
      <c r="A514" s="10">
        <v>44593</v>
      </c>
      <c r="B514" s="11">
        <f>B513</f>
        <v>80200</v>
      </c>
      <c r="C514" s="11">
        <f>ROUND(B514*34%,0)</f>
        <v>27268</v>
      </c>
      <c r="D514" s="12">
        <f>SUM(B514:C514)</f>
        <v>107468</v>
      </c>
      <c r="E514" s="11">
        <f>B514</f>
        <v>80200</v>
      </c>
      <c r="F514" s="11">
        <f>ROUND(E514*31%,0)</f>
        <v>24862</v>
      </c>
      <c r="G514" s="12">
        <f>SUM(E514:F514)</f>
        <v>105062</v>
      </c>
      <c r="H514" s="11">
        <f t="shared" si="92"/>
        <v>0</v>
      </c>
      <c r="I514" s="11">
        <f t="shared" si="92"/>
        <v>2406</v>
      </c>
      <c r="J514" s="12">
        <f t="shared" si="92"/>
        <v>2406</v>
      </c>
      <c r="K514" s="23">
        <f>J514</f>
        <v>2406</v>
      </c>
      <c r="L514" s="25">
        <f>J514-SUM(K514:K514)</f>
        <v>0</v>
      </c>
      <c r="M514" s="21"/>
      <c r="N514" s="4"/>
      <c r="O514" s="4"/>
      <c r="P514" s="4"/>
      <c r="Q514" s="4"/>
      <c r="R514" s="4"/>
      <c r="S514" s="4"/>
      <c r="T514" s="4"/>
      <c r="U514" s="4"/>
      <c r="V514" s="4"/>
    </row>
    <row r="515" spans="1:22" s="16" customFormat="1" ht="20.25" customHeight="1">
      <c r="A515" s="10">
        <v>44621</v>
      </c>
      <c r="B515" s="11">
        <f>B514</f>
        <v>80200</v>
      </c>
      <c r="C515" s="11">
        <f>ROUND(B515*34%,0)</f>
        <v>27268</v>
      </c>
      <c r="D515" s="12">
        <f>SUM(B515:C515)</f>
        <v>107468</v>
      </c>
      <c r="E515" s="11">
        <f>B515</f>
        <v>80200</v>
      </c>
      <c r="F515" s="11">
        <f>ROUND(E515*31%,0)</f>
        <v>24862</v>
      </c>
      <c r="G515" s="12">
        <f>SUM(E515:F515)</f>
        <v>105062</v>
      </c>
      <c r="H515" s="11">
        <f t="shared" si="92"/>
        <v>0</v>
      </c>
      <c r="I515" s="11">
        <f t="shared" si="92"/>
        <v>2406</v>
      </c>
      <c r="J515" s="12">
        <f t="shared" si="92"/>
        <v>2406</v>
      </c>
      <c r="K515" s="23">
        <f>J515</f>
        <v>2406</v>
      </c>
      <c r="L515" s="25">
        <f>J515-SUM(K515:K515)</f>
        <v>0</v>
      </c>
      <c r="M515" s="21"/>
      <c r="N515" s="4"/>
      <c r="O515" s="4"/>
      <c r="P515" s="4"/>
      <c r="Q515" s="4"/>
      <c r="R515" s="4"/>
      <c r="S515" s="4"/>
      <c r="T515" s="4"/>
      <c r="U515" s="4"/>
      <c r="V515" s="4"/>
    </row>
    <row r="516" spans="1:22" s="16" customFormat="1" ht="23.25" customHeight="1">
      <c r="A516" s="13" t="s">
        <v>65</v>
      </c>
      <c r="B516" s="14">
        <f t="shared" ref="B516:L516" si="93">SUM(B513:B515)</f>
        <v>240600</v>
      </c>
      <c r="C516" s="14">
        <f t="shared" si="93"/>
        <v>81804</v>
      </c>
      <c r="D516" s="15">
        <f t="shared" si="93"/>
        <v>322404</v>
      </c>
      <c r="E516" s="14">
        <f t="shared" si="93"/>
        <v>240600</v>
      </c>
      <c r="F516" s="14">
        <f t="shared" si="93"/>
        <v>74586</v>
      </c>
      <c r="G516" s="15">
        <f t="shared" si="93"/>
        <v>315186</v>
      </c>
      <c r="H516" s="14">
        <f t="shared" si="93"/>
        <v>0</v>
      </c>
      <c r="I516" s="14">
        <f t="shared" si="93"/>
        <v>7218</v>
      </c>
      <c r="J516" s="15">
        <f t="shared" si="93"/>
        <v>7218</v>
      </c>
      <c r="K516" s="24">
        <f t="shared" si="93"/>
        <v>7218</v>
      </c>
      <c r="L516" s="26">
        <f t="shared" si="93"/>
        <v>0</v>
      </c>
      <c r="M516" s="22"/>
      <c r="N516" s="4"/>
      <c r="O516" s="4"/>
      <c r="P516" s="4"/>
      <c r="Q516" s="4"/>
      <c r="R516" s="4"/>
      <c r="S516" s="4"/>
      <c r="T516" s="4"/>
      <c r="U516" s="4"/>
      <c r="V516" s="4"/>
    </row>
    <row r="517" spans="1:22" s="16" customForma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18"/>
      <c r="N517" s="4"/>
      <c r="O517" s="4"/>
      <c r="P517" s="4"/>
      <c r="Q517" s="4"/>
      <c r="R517" s="4"/>
      <c r="S517" s="4"/>
      <c r="T517" s="4"/>
      <c r="U517" s="4"/>
      <c r="V517" s="4"/>
    </row>
    <row r="518" spans="1:22" s="16" customForma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18"/>
      <c r="N518" s="4"/>
      <c r="O518" s="4"/>
      <c r="P518" s="4"/>
      <c r="Q518" s="4"/>
      <c r="R518" s="4"/>
      <c r="S518" s="4"/>
      <c r="T518" s="4"/>
      <c r="U518" s="4"/>
      <c r="V518" s="4"/>
    </row>
    <row r="519" spans="1:22" s="16" customForma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18"/>
      <c r="N519" s="4"/>
      <c r="O519" s="4"/>
      <c r="P519" s="4"/>
      <c r="Q519" s="4"/>
      <c r="R519" s="4"/>
      <c r="S519" s="4"/>
      <c r="T519" s="4"/>
      <c r="U519" s="4"/>
      <c r="V519" s="4"/>
    </row>
    <row r="520" spans="1:22" s="16" customForma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18"/>
      <c r="N520" s="4"/>
      <c r="O520" s="4"/>
      <c r="P520" s="4"/>
      <c r="Q520" s="4"/>
      <c r="R520" s="4"/>
      <c r="S520" s="4"/>
      <c r="T520" s="4"/>
      <c r="U520" s="4"/>
      <c r="V520" s="4"/>
    </row>
    <row r="521" spans="1:22" s="16" customFormat="1" ht="18" customHeight="1">
      <c r="A521" s="5" t="s">
        <v>55</v>
      </c>
      <c r="B521" s="43" t="str">
        <f>MASTER!B52</f>
        <v>EMPLOYEE 48</v>
      </c>
      <c r="C521" s="34"/>
      <c r="D521" s="34"/>
      <c r="E521" s="34"/>
      <c r="F521" s="35"/>
      <c r="G521" s="44" t="s">
        <v>56</v>
      </c>
      <c r="H521" s="35"/>
      <c r="I521" s="43" t="str">
        <f>MASTER!C52</f>
        <v>LECTURER</v>
      </c>
      <c r="J521" s="35"/>
      <c r="K521" s="6"/>
      <c r="L521" s="6"/>
      <c r="M521" s="19"/>
      <c r="N521" s="7"/>
      <c r="O521" s="7"/>
      <c r="P521" s="7"/>
      <c r="Q521" s="7"/>
      <c r="R521" s="7"/>
      <c r="S521" s="7"/>
      <c r="T521" s="7"/>
      <c r="U521" s="7"/>
      <c r="V521" s="7"/>
    </row>
    <row r="522" spans="1:22" s="16" customFormat="1" ht="17.25">
      <c r="A522" s="45" t="s">
        <v>57</v>
      </c>
      <c r="B522" s="47" t="s">
        <v>58</v>
      </c>
      <c r="C522" s="48"/>
      <c r="D522" s="49"/>
      <c r="E522" s="50" t="s">
        <v>59</v>
      </c>
      <c r="F522" s="48"/>
      <c r="G522" s="49"/>
      <c r="H522" s="50" t="s">
        <v>60</v>
      </c>
      <c r="I522" s="48"/>
      <c r="J522" s="49"/>
      <c r="K522" s="51" t="str">
        <f>IF(MASTER!E52="NO","DEDUCTION GPF","DEDUCTION GPF 2004")</f>
        <v>DEDUCTION GPF 2004</v>
      </c>
      <c r="L522" s="53" t="s">
        <v>61</v>
      </c>
      <c r="M522" s="20"/>
      <c r="N522" s="4"/>
      <c r="O522" s="4"/>
      <c r="P522" s="4"/>
      <c r="Q522" s="4"/>
      <c r="R522" s="4"/>
      <c r="S522" s="4"/>
      <c r="T522" s="4"/>
      <c r="U522" s="4"/>
      <c r="V522" s="4"/>
    </row>
    <row r="523" spans="1:22" s="16" customFormat="1" ht="17.25">
      <c r="A523" s="46"/>
      <c r="B523" s="8" t="s">
        <v>63</v>
      </c>
      <c r="C523" s="8" t="s">
        <v>64</v>
      </c>
      <c r="D523" s="8" t="s">
        <v>65</v>
      </c>
      <c r="E523" s="9" t="s">
        <v>63</v>
      </c>
      <c r="F523" s="9" t="s">
        <v>64</v>
      </c>
      <c r="G523" s="9" t="s">
        <v>65</v>
      </c>
      <c r="H523" s="9" t="s">
        <v>63</v>
      </c>
      <c r="I523" s="9" t="s">
        <v>64</v>
      </c>
      <c r="J523" s="9" t="s">
        <v>65</v>
      </c>
      <c r="K523" s="52"/>
      <c r="L523" s="36"/>
      <c r="M523" s="17"/>
      <c r="N523" s="4"/>
      <c r="O523" s="4"/>
      <c r="P523" s="4"/>
      <c r="Q523" s="4"/>
      <c r="R523" s="4"/>
      <c r="S523" s="4"/>
      <c r="T523" s="4"/>
      <c r="U523" s="4"/>
      <c r="V523" s="4"/>
    </row>
    <row r="524" spans="1:22" s="16" customFormat="1" ht="20.25" customHeight="1">
      <c r="A524" s="10">
        <v>44562</v>
      </c>
      <c r="B524" s="11">
        <f>MASTER!D52</f>
        <v>78000</v>
      </c>
      <c r="C524" s="11">
        <f>ROUND(B524*34%,0)</f>
        <v>26520</v>
      </c>
      <c r="D524" s="12">
        <f>SUM(B524:C524)</f>
        <v>104520</v>
      </c>
      <c r="E524" s="11">
        <f>B524</f>
        <v>78000</v>
      </c>
      <c r="F524" s="11">
        <f>ROUND(E524*31%,0)</f>
        <v>24180</v>
      </c>
      <c r="G524" s="12">
        <f>SUM(E524:F524)</f>
        <v>102180</v>
      </c>
      <c r="H524" s="11">
        <f t="shared" ref="H524:J526" si="94">B524-E524</f>
        <v>0</v>
      </c>
      <c r="I524" s="11">
        <f t="shared" si="94"/>
        <v>2340</v>
      </c>
      <c r="J524" s="12">
        <f t="shared" si="94"/>
        <v>2340</v>
      </c>
      <c r="K524" s="23">
        <f>J524</f>
        <v>2340</v>
      </c>
      <c r="L524" s="25">
        <f>J524-SUM(K524:K524)</f>
        <v>0</v>
      </c>
      <c r="M524" s="21"/>
      <c r="N524" s="4"/>
      <c r="O524" s="4"/>
      <c r="P524" s="4"/>
      <c r="Q524" s="4"/>
      <c r="R524" s="4"/>
      <c r="S524" s="4"/>
      <c r="T524" s="4"/>
      <c r="U524" s="4"/>
      <c r="V524" s="4"/>
    </row>
    <row r="525" spans="1:22" s="16" customFormat="1" ht="20.25" customHeight="1">
      <c r="A525" s="10">
        <v>44593</v>
      </c>
      <c r="B525" s="11">
        <f>B524</f>
        <v>78000</v>
      </c>
      <c r="C525" s="11">
        <f>ROUND(B525*34%,0)</f>
        <v>26520</v>
      </c>
      <c r="D525" s="12">
        <f>SUM(B525:C525)</f>
        <v>104520</v>
      </c>
      <c r="E525" s="11">
        <f>B525</f>
        <v>78000</v>
      </c>
      <c r="F525" s="11">
        <f>ROUND(E525*31%,0)</f>
        <v>24180</v>
      </c>
      <c r="G525" s="12">
        <f>SUM(E525:F525)</f>
        <v>102180</v>
      </c>
      <c r="H525" s="11">
        <f t="shared" si="94"/>
        <v>0</v>
      </c>
      <c r="I525" s="11">
        <f t="shared" si="94"/>
        <v>2340</v>
      </c>
      <c r="J525" s="12">
        <f t="shared" si="94"/>
        <v>2340</v>
      </c>
      <c r="K525" s="23">
        <f>J525</f>
        <v>2340</v>
      </c>
      <c r="L525" s="25">
        <f>J525-SUM(K525:K525)</f>
        <v>0</v>
      </c>
      <c r="M525" s="21"/>
      <c r="N525" s="4"/>
      <c r="O525" s="4"/>
      <c r="P525" s="4"/>
      <c r="Q525" s="4"/>
      <c r="R525" s="4"/>
      <c r="S525" s="4"/>
      <c r="T525" s="4"/>
      <c r="U525" s="4"/>
      <c r="V525" s="4"/>
    </row>
    <row r="526" spans="1:22" s="16" customFormat="1" ht="20.25" customHeight="1">
      <c r="A526" s="10">
        <v>44621</v>
      </c>
      <c r="B526" s="11">
        <f>B525</f>
        <v>78000</v>
      </c>
      <c r="C526" s="11">
        <f>ROUND(B526*34%,0)</f>
        <v>26520</v>
      </c>
      <c r="D526" s="12">
        <f>SUM(B526:C526)</f>
        <v>104520</v>
      </c>
      <c r="E526" s="11">
        <f>B526</f>
        <v>78000</v>
      </c>
      <c r="F526" s="11">
        <f>ROUND(E526*31%,0)</f>
        <v>24180</v>
      </c>
      <c r="G526" s="12">
        <f>SUM(E526:F526)</f>
        <v>102180</v>
      </c>
      <c r="H526" s="11">
        <f t="shared" si="94"/>
        <v>0</v>
      </c>
      <c r="I526" s="11">
        <f t="shared" si="94"/>
        <v>2340</v>
      </c>
      <c r="J526" s="12">
        <f t="shared" si="94"/>
        <v>2340</v>
      </c>
      <c r="K526" s="23">
        <f>J526</f>
        <v>2340</v>
      </c>
      <c r="L526" s="25">
        <f>J526-SUM(K526:K526)</f>
        <v>0</v>
      </c>
      <c r="M526" s="21"/>
      <c r="N526" s="4"/>
      <c r="O526" s="4"/>
      <c r="P526" s="4"/>
      <c r="Q526" s="4"/>
      <c r="R526" s="4"/>
      <c r="S526" s="4"/>
      <c r="T526" s="4"/>
      <c r="U526" s="4"/>
      <c r="V526" s="4"/>
    </row>
    <row r="527" spans="1:22" s="16" customFormat="1" ht="23.25" customHeight="1">
      <c r="A527" s="13" t="s">
        <v>65</v>
      </c>
      <c r="B527" s="14">
        <f t="shared" ref="B527:L527" si="95">SUM(B524:B526)</f>
        <v>234000</v>
      </c>
      <c r="C527" s="14">
        <f t="shared" si="95"/>
        <v>79560</v>
      </c>
      <c r="D527" s="15">
        <f t="shared" si="95"/>
        <v>313560</v>
      </c>
      <c r="E527" s="14">
        <f t="shared" si="95"/>
        <v>234000</v>
      </c>
      <c r="F527" s="14">
        <f t="shared" si="95"/>
        <v>72540</v>
      </c>
      <c r="G527" s="15">
        <f t="shared" si="95"/>
        <v>306540</v>
      </c>
      <c r="H527" s="14">
        <f t="shared" si="95"/>
        <v>0</v>
      </c>
      <c r="I527" s="14">
        <f t="shared" si="95"/>
        <v>7020</v>
      </c>
      <c r="J527" s="15">
        <f t="shared" si="95"/>
        <v>7020</v>
      </c>
      <c r="K527" s="24">
        <f t="shared" si="95"/>
        <v>7020</v>
      </c>
      <c r="L527" s="26">
        <f t="shared" si="95"/>
        <v>0</v>
      </c>
      <c r="M527" s="22"/>
      <c r="N527" s="4"/>
      <c r="O527" s="4"/>
      <c r="P527" s="4"/>
      <c r="Q527" s="4"/>
      <c r="R527" s="4"/>
      <c r="S527" s="4"/>
      <c r="T527" s="4"/>
      <c r="U527" s="4"/>
      <c r="V527" s="4"/>
    </row>
    <row r="528" spans="1:22" s="16" customForma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18"/>
      <c r="N528" s="4"/>
      <c r="O528" s="4"/>
      <c r="P528" s="4"/>
      <c r="Q528" s="4"/>
      <c r="R528" s="4"/>
      <c r="S528" s="4"/>
      <c r="T528" s="4"/>
      <c r="U528" s="4"/>
      <c r="V528" s="4"/>
    </row>
    <row r="529" spans="1:22" s="16" customForma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18"/>
      <c r="N529" s="4"/>
      <c r="O529" s="4"/>
      <c r="P529" s="4"/>
      <c r="Q529" s="4"/>
      <c r="R529" s="4"/>
      <c r="S529" s="4"/>
      <c r="T529" s="4"/>
      <c r="U529" s="4"/>
      <c r="V529" s="4"/>
    </row>
    <row r="530" spans="1:22" s="16" customForma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18"/>
      <c r="N530" s="4"/>
      <c r="O530" s="4"/>
      <c r="P530" s="4"/>
      <c r="Q530" s="4"/>
      <c r="R530" s="4"/>
      <c r="S530" s="4"/>
      <c r="T530" s="4"/>
      <c r="U530" s="4"/>
      <c r="V530" s="4"/>
    </row>
    <row r="531" spans="1:22" s="16" customForma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18"/>
      <c r="N531" s="4"/>
      <c r="O531" s="4"/>
      <c r="P531" s="4"/>
      <c r="Q531" s="4"/>
      <c r="R531" s="4"/>
      <c r="S531" s="4"/>
      <c r="T531" s="4"/>
      <c r="U531" s="4"/>
      <c r="V531" s="4"/>
    </row>
  </sheetData>
  <sheetProtection algorithmName="SHA-512" hashValue="pKAjPBQdna3gol7tJaiHxiSc4w5nV2iBZYOXft4GdiOuPM9WYJlUtGsWxhNBX829Fro83rCXn+TlCSDnaefbTg==" saltValue="ruubV049ku39D3f36eyu4Q==" spinCount="100000" sheet="1" objects="1" scenarios="1" formatCells="0" formatColumns="0" formatRows="0" insertRows="0" deleteRows="0"/>
  <mergeCells count="436">
    <mergeCell ref="L412:L413"/>
    <mergeCell ref="B411:F411"/>
    <mergeCell ref="G411:H411"/>
    <mergeCell ref="I411:J411"/>
    <mergeCell ref="A412:A413"/>
    <mergeCell ref="B412:D412"/>
    <mergeCell ref="E412:G412"/>
    <mergeCell ref="H412:J412"/>
    <mergeCell ref="K412:K413"/>
    <mergeCell ref="L401:L402"/>
    <mergeCell ref="B400:F400"/>
    <mergeCell ref="G400:H400"/>
    <mergeCell ref="I400:J400"/>
    <mergeCell ref="A401:A402"/>
    <mergeCell ref="B401:D401"/>
    <mergeCell ref="E401:G401"/>
    <mergeCell ref="H401:J401"/>
    <mergeCell ref="K401:K402"/>
    <mergeCell ref="L390:L391"/>
    <mergeCell ref="B389:F389"/>
    <mergeCell ref="G389:H389"/>
    <mergeCell ref="I389:J389"/>
    <mergeCell ref="A390:A391"/>
    <mergeCell ref="B390:D390"/>
    <mergeCell ref="E390:G390"/>
    <mergeCell ref="H390:J390"/>
    <mergeCell ref="K390:K391"/>
    <mergeCell ref="L379:L380"/>
    <mergeCell ref="B378:F378"/>
    <mergeCell ref="G378:H378"/>
    <mergeCell ref="I378:J378"/>
    <mergeCell ref="A379:A380"/>
    <mergeCell ref="B379:D379"/>
    <mergeCell ref="E379:G379"/>
    <mergeCell ref="H379:J379"/>
    <mergeCell ref="K379:K380"/>
    <mergeCell ref="B356:F356"/>
    <mergeCell ref="G356:H356"/>
    <mergeCell ref="I356:J356"/>
    <mergeCell ref="A357:A358"/>
    <mergeCell ref="B357:D357"/>
    <mergeCell ref="E357:G357"/>
    <mergeCell ref="H357:J357"/>
    <mergeCell ref="K357:K358"/>
    <mergeCell ref="L368:L369"/>
    <mergeCell ref="B367:F367"/>
    <mergeCell ref="G367:H367"/>
    <mergeCell ref="I367:J367"/>
    <mergeCell ref="A368:A369"/>
    <mergeCell ref="B368:D368"/>
    <mergeCell ref="E368:G368"/>
    <mergeCell ref="H368:J368"/>
    <mergeCell ref="K368:K369"/>
    <mergeCell ref="A16:A17"/>
    <mergeCell ref="B16:D16"/>
    <mergeCell ref="E16:G16"/>
    <mergeCell ref="H16:J16"/>
    <mergeCell ref="L16:L17"/>
    <mergeCell ref="L27:L28"/>
    <mergeCell ref="L456:L457"/>
    <mergeCell ref="B455:F455"/>
    <mergeCell ref="G455:H455"/>
    <mergeCell ref="I455:J455"/>
    <mergeCell ref="A456:A457"/>
    <mergeCell ref="B456:D456"/>
    <mergeCell ref="E456:G456"/>
    <mergeCell ref="H456:J456"/>
    <mergeCell ref="L346:L347"/>
    <mergeCell ref="B345:F345"/>
    <mergeCell ref="G345:H345"/>
    <mergeCell ref="I345:J345"/>
    <mergeCell ref="A346:A347"/>
    <mergeCell ref="B346:D346"/>
    <mergeCell ref="E346:G346"/>
    <mergeCell ref="H346:J346"/>
    <mergeCell ref="K346:K347"/>
    <mergeCell ref="L357:L358"/>
    <mergeCell ref="E5:G5"/>
    <mergeCell ref="H5:J5"/>
    <mergeCell ref="L5:L6"/>
    <mergeCell ref="A1:L1"/>
    <mergeCell ref="A2:L2"/>
    <mergeCell ref="B4:F4"/>
    <mergeCell ref="G4:H4"/>
    <mergeCell ref="I4:J4"/>
    <mergeCell ref="A5:A6"/>
    <mergeCell ref="B5:D5"/>
    <mergeCell ref="K5:K6"/>
    <mergeCell ref="L434:L435"/>
    <mergeCell ref="B433:F433"/>
    <mergeCell ref="G433:H433"/>
    <mergeCell ref="I433:J433"/>
    <mergeCell ref="A434:A435"/>
    <mergeCell ref="B434:D434"/>
    <mergeCell ref="E434:G434"/>
    <mergeCell ref="H434:J434"/>
    <mergeCell ref="L445:L446"/>
    <mergeCell ref="B444:F444"/>
    <mergeCell ref="G444:H444"/>
    <mergeCell ref="I444:J444"/>
    <mergeCell ref="A445:A446"/>
    <mergeCell ref="B445:D445"/>
    <mergeCell ref="E445:G445"/>
    <mergeCell ref="H445:J445"/>
    <mergeCell ref="L423:L424"/>
    <mergeCell ref="B422:F422"/>
    <mergeCell ref="G422:H422"/>
    <mergeCell ref="I422:J422"/>
    <mergeCell ref="A423:A424"/>
    <mergeCell ref="B423:D423"/>
    <mergeCell ref="E423:G423"/>
    <mergeCell ref="H423:J423"/>
    <mergeCell ref="K423:K424"/>
    <mergeCell ref="L335:L336"/>
    <mergeCell ref="B334:F334"/>
    <mergeCell ref="G334:H334"/>
    <mergeCell ref="I334:J334"/>
    <mergeCell ref="A335:A336"/>
    <mergeCell ref="B335:D335"/>
    <mergeCell ref="E335:G335"/>
    <mergeCell ref="H335:J335"/>
    <mergeCell ref="K335:K336"/>
    <mergeCell ref="L324:L325"/>
    <mergeCell ref="B323:F323"/>
    <mergeCell ref="G323:H323"/>
    <mergeCell ref="I323:J323"/>
    <mergeCell ref="A324:A325"/>
    <mergeCell ref="B324:D324"/>
    <mergeCell ref="E324:G324"/>
    <mergeCell ref="H324:J324"/>
    <mergeCell ref="K324:K325"/>
    <mergeCell ref="L313:L314"/>
    <mergeCell ref="B312:F312"/>
    <mergeCell ref="G312:H312"/>
    <mergeCell ref="I312:J312"/>
    <mergeCell ref="A313:A314"/>
    <mergeCell ref="B313:D313"/>
    <mergeCell ref="E313:G313"/>
    <mergeCell ref="H313:J313"/>
    <mergeCell ref="K313:K314"/>
    <mergeCell ref="L302:L303"/>
    <mergeCell ref="B301:F301"/>
    <mergeCell ref="G301:H301"/>
    <mergeCell ref="I301:J301"/>
    <mergeCell ref="A302:A303"/>
    <mergeCell ref="B302:D302"/>
    <mergeCell ref="E302:G302"/>
    <mergeCell ref="H302:J302"/>
    <mergeCell ref="K302:K303"/>
    <mergeCell ref="L291:L292"/>
    <mergeCell ref="B290:F290"/>
    <mergeCell ref="G290:H290"/>
    <mergeCell ref="I290:J290"/>
    <mergeCell ref="A291:A292"/>
    <mergeCell ref="B291:D291"/>
    <mergeCell ref="E291:G291"/>
    <mergeCell ref="H291:J291"/>
    <mergeCell ref="K291:K292"/>
    <mergeCell ref="L280:L281"/>
    <mergeCell ref="B279:F279"/>
    <mergeCell ref="G279:H279"/>
    <mergeCell ref="I279:J279"/>
    <mergeCell ref="A280:A281"/>
    <mergeCell ref="B280:D280"/>
    <mergeCell ref="E280:G280"/>
    <mergeCell ref="H280:J280"/>
    <mergeCell ref="K280:K281"/>
    <mergeCell ref="L269:L270"/>
    <mergeCell ref="B268:F268"/>
    <mergeCell ref="G268:H268"/>
    <mergeCell ref="I268:J268"/>
    <mergeCell ref="A269:A270"/>
    <mergeCell ref="B269:D269"/>
    <mergeCell ref="E269:G269"/>
    <mergeCell ref="H269:J269"/>
    <mergeCell ref="K269:K270"/>
    <mergeCell ref="L258:L259"/>
    <mergeCell ref="B257:F257"/>
    <mergeCell ref="G257:H257"/>
    <mergeCell ref="I257:J257"/>
    <mergeCell ref="A258:A259"/>
    <mergeCell ref="B258:D258"/>
    <mergeCell ref="E258:G258"/>
    <mergeCell ref="H258:J258"/>
    <mergeCell ref="K258:K259"/>
    <mergeCell ref="L247:L248"/>
    <mergeCell ref="B246:F246"/>
    <mergeCell ref="G246:H246"/>
    <mergeCell ref="I246:J246"/>
    <mergeCell ref="A247:A248"/>
    <mergeCell ref="B247:D247"/>
    <mergeCell ref="E247:G247"/>
    <mergeCell ref="H247:J247"/>
    <mergeCell ref="K247:K248"/>
    <mergeCell ref="L236:L237"/>
    <mergeCell ref="B235:F235"/>
    <mergeCell ref="G235:H235"/>
    <mergeCell ref="I235:J235"/>
    <mergeCell ref="A236:A237"/>
    <mergeCell ref="B236:D236"/>
    <mergeCell ref="E236:G236"/>
    <mergeCell ref="H236:J236"/>
    <mergeCell ref="K236:K237"/>
    <mergeCell ref="L225:L226"/>
    <mergeCell ref="B224:F224"/>
    <mergeCell ref="G224:H224"/>
    <mergeCell ref="I224:J224"/>
    <mergeCell ref="A225:A226"/>
    <mergeCell ref="B225:D225"/>
    <mergeCell ref="E225:G225"/>
    <mergeCell ref="H225:J225"/>
    <mergeCell ref="K225:K226"/>
    <mergeCell ref="L214:L215"/>
    <mergeCell ref="B213:F213"/>
    <mergeCell ref="G213:H213"/>
    <mergeCell ref="I213:J213"/>
    <mergeCell ref="A214:A215"/>
    <mergeCell ref="B214:D214"/>
    <mergeCell ref="E214:G214"/>
    <mergeCell ref="H214:J214"/>
    <mergeCell ref="K214:K215"/>
    <mergeCell ref="L203:L204"/>
    <mergeCell ref="B202:F202"/>
    <mergeCell ref="G202:H202"/>
    <mergeCell ref="I202:J202"/>
    <mergeCell ref="A203:A204"/>
    <mergeCell ref="B203:D203"/>
    <mergeCell ref="E203:G203"/>
    <mergeCell ref="H203:J203"/>
    <mergeCell ref="K203:K204"/>
    <mergeCell ref="L192:L193"/>
    <mergeCell ref="B191:F191"/>
    <mergeCell ref="G191:H191"/>
    <mergeCell ref="I191:J191"/>
    <mergeCell ref="A192:A193"/>
    <mergeCell ref="B192:D192"/>
    <mergeCell ref="E192:G192"/>
    <mergeCell ref="H192:J192"/>
    <mergeCell ref="K192:K193"/>
    <mergeCell ref="L181:L182"/>
    <mergeCell ref="B180:F180"/>
    <mergeCell ref="G180:H180"/>
    <mergeCell ref="I180:J180"/>
    <mergeCell ref="A181:A182"/>
    <mergeCell ref="B181:D181"/>
    <mergeCell ref="E181:G181"/>
    <mergeCell ref="H181:J181"/>
    <mergeCell ref="K181:K182"/>
    <mergeCell ref="L170:L171"/>
    <mergeCell ref="B169:F169"/>
    <mergeCell ref="G169:H169"/>
    <mergeCell ref="I169:J169"/>
    <mergeCell ref="A170:A171"/>
    <mergeCell ref="B170:D170"/>
    <mergeCell ref="E170:G170"/>
    <mergeCell ref="H170:J170"/>
    <mergeCell ref="K170:K171"/>
    <mergeCell ref="L159:L160"/>
    <mergeCell ref="B158:F158"/>
    <mergeCell ref="G158:H158"/>
    <mergeCell ref="I158:J158"/>
    <mergeCell ref="A159:A160"/>
    <mergeCell ref="B159:D159"/>
    <mergeCell ref="E159:G159"/>
    <mergeCell ref="H159:J159"/>
    <mergeCell ref="K159:K160"/>
    <mergeCell ref="L148:L149"/>
    <mergeCell ref="B147:F147"/>
    <mergeCell ref="G147:H147"/>
    <mergeCell ref="I147:J147"/>
    <mergeCell ref="A148:A149"/>
    <mergeCell ref="B148:D148"/>
    <mergeCell ref="E148:G148"/>
    <mergeCell ref="H148:J148"/>
    <mergeCell ref="K148:K149"/>
    <mergeCell ref="L137:L138"/>
    <mergeCell ref="B136:F136"/>
    <mergeCell ref="G136:H136"/>
    <mergeCell ref="I136:J136"/>
    <mergeCell ref="A137:A138"/>
    <mergeCell ref="B137:D137"/>
    <mergeCell ref="E137:G137"/>
    <mergeCell ref="H137:J137"/>
    <mergeCell ref="K137:K138"/>
    <mergeCell ref="L126:L127"/>
    <mergeCell ref="B125:F125"/>
    <mergeCell ref="G125:H125"/>
    <mergeCell ref="I125:J125"/>
    <mergeCell ref="A126:A127"/>
    <mergeCell ref="B126:D126"/>
    <mergeCell ref="E126:G126"/>
    <mergeCell ref="H126:J126"/>
    <mergeCell ref="K126:K127"/>
    <mergeCell ref="L115:L116"/>
    <mergeCell ref="B114:F114"/>
    <mergeCell ref="G114:H114"/>
    <mergeCell ref="I114:J114"/>
    <mergeCell ref="A115:A116"/>
    <mergeCell ref="B115:D115"/>
    <mergeCell ref="E115:G115"/>
    <mergeCell ref="H115:J115"/>
    <mergeCell ref="K115:K116"/>
    <mergeCell ref="L104:L105"/>
    <mergeCell ref="B103:F103"/>
    <mergeCell ref="G103:H103"/>
    <mergeCell ref="I103:J103"/>
    <mergeCell ref="A104:A105"/>
    <mergeCell ref="B104:D104"/>
    <mergeCell ref="E104:G104"/>
    <mergeCell ref="H104:J104"/>
    <mergeCell ref="K104:K105"/>
    <mergeCell ref="L93:L94"/>
    <mergeCell ref="B92:F92"/>
    <mergeCell ref="G92:H92"/>
    <mergeCell ref="I92:J92"/>
    <mergeCell ref="A93:A94"/>
    <mergeCell ref="B93:D93"/>
    <mergeCell ref="E93:G93"/>
    <mergeCell ref="H93:J93"/>
    <mergeCell ref="K93:K94"/>
    <mergeCell ref="L82:L83"/>
    <mergeCell ref="B81:F81"/>
    <mergeCell ref="G81:H81"/>
    <mergeCell ref="I81:J81"/>
    <mergeCell ref="A82:A83"/>
    <mergeCell ref="B82:D82"/>
    <mergeCell ref="E82:G82"/>
    <mergeCell ref="H82:J82"/>
    <mergeCell ref="K82:K83"/>
    <mergeCell ref="L71:L72"/>
    <mergeCell ref="B70:F70"/>
    <mergeCell ref="G70:H70"/>
    <mergeCell ref="I70:J70"/>
    <mergeCell ref="A71:A72"/>
    <mergeCell ref="B71:D71"/>
    <mergeCell ref="E71:G71"/>
    <mergeCell ref="H71:J71"/>
    <mergeCell ref="K71:K72"/>
    <mergeCell ref="L60:L61"/>
    <mergeCell ref="B59:F59"/>
    <mergeCell ref="G59:H59"/>
    <mergeCell ref="I59:J59"/>
    <mergeCell ref="A60:A61"/>
    <mergeCell ref="B60:D60"/>
    <mergeCell ref="E60:G60"/>
    <mergeCell ref="H60:J60"/>
    <mergeCell ref="K60:K61"/>
    <mergeCell ref="L49:L50"/>
    <mergeCell ref="B48:F48"/>
    <mergeCell ref="G48:H48"/>
    <mergeCell ref="I48:J48"/>
    <mergeCell ref="A49:A50"/>
    <mergeCell ref="B49:D49"/>
    <mergeCell ref="E49:G49"/>
    <mergeCell ref="H49:J49"/>
    <mergeCell ref="K49:K50"/>
    <mergeCell ref="H27:J27"/>
    <mergeCell ref="K27:K28"/>
    <mergeCell ref="L38:L39"/>
    <mergeCell ref="B37:F37"/>
    <mergeCell ref="G37:H37"/>
    <mergeCell ref="I37:J37"/>
    <mergeCell ref="A38:A39"/>
    <mergeCell ref="B38:D38"/>
    <mergeCell ref="E38:G38"/>
    <mergeCell ref="H38:J38"/>
    <mergeCell ref="K38:K39"/>
    <mergeCell ref="B521:F521"/>
    <mergeCell ref="G521:H521"/>
    <mergeCell ref="I521:J521"/>
    <mergeCell ref="A522:A523"/>
    <mergeCell ref="B522:D522"/>
    <mergeCell ref="E522:G522"/>
    <mergeCell ref="H522:J522"/>
    <mergeCell ref="K522:K523"/>
    <mergeCell ref="L522:L523"/>
    <mergeCell ref="B510:F510"/>
    <mergeCell ref="G510:H510"/>
    <mergeCell ref="I510:J510"/>
    <mergeCell ref="A511:A512"/>
    <mergeCell ref="B511:D511"/>
    <mergeCell ref="E511:G511"/>
    <mergeCell ref="H511:J511"/>
    <mergeCell ref="K511:K512"/>
    <mergeCell ref="L511:L512"/>
    <mergeCell ref="A500:A501"/>
    <mergeCell ref="B500:D500"/>
    <mergeCell ref="E500:G500"/>
    <mergeCell ref="H500:J500"/>
    <mergeCell ref="L478:L479"/>
    <mergeCell ref="B488:F488"/>
    <mergeCell ref="G488:H488"/>
    <mergeCell ref="I488:J488"/>
    <mergeCell ref="A489:A490"/>
    <mergeCell ref="B489:D489"/>
    <mergeCell ref="E489:G489"/>
    <mergeCell ref="H489:J489"/>
    <mergeCell ref="K489:K490"/>
    <mergeCell ref="L489:L490"/>
    <mergeCell ref="K500:K501"/>
    <mergeCell ref="L500:L501"/>
    <mergeCell ref="B477:F477"/>
    <mergeCell ref="G477:H477"/>
    <mergeCell ref="I477:J477"/>
    <mergeCell ref="A478:A479"/>
    <mergeCell ref="B478:D478"/>
    <mergeCell ref="E478:G478"/>
    <mergeCell ref="H478:J478"/>
    <mergeCell ref="K478:K479"/>
    <mergeCell ref="B499:F499"/>
    <mergeCell ref="G499:H499"/>
    <mergeCell ref="I499:J499"/>
    <mergeCell ref="M1:M9"/>
    <mergeCell ref="M11:M15"/>
    <mergeCell ref="B466:F466"/>
    <mergeCell ref="G466:H466"/>
    <mergeCell ref="I466:J466"/>
    <mergeCell ref="A467:A468"/>
    <mergeCell ref="B467:D467"/>
    <mergeCell ref="E467:G467"/>
    <mergeCell ref="H467:J467"/>
    <mergeCell ref="K456:K457"/>
    <mergeCell ref="K434:K435"/>
    <mergeCell ref="K445:K446"/>
    <mergeCell ref="K467:K468"/>
    <mergeCell ref="L467:L468"/>
    <mergeCell ref="I15:J15"/>
    <mergeCell ref="G15:H15"/>
    <mergeCell ref="B15:F15"/>
    <mergeCell ref="K16:K17"/>
    <mergeCell ref="B26:F26"/>
    <mergeCell ref="G26:H26"/>
    <mergeCell ref="I26:J26"/>
    <mergeCell ref="A27:A28"/>
    <mergeCell ref="B27:D27"/>
    <mergeCell ref="E27:G27"/>
  </mergeCells>
  <printOptions horizontalCentered="1"/>
  <pageMargins left="0.19685039370078741" right="0.15748031496062992" top="0.39370078740157483" bottom="0.35433070866141736" header="0" footer="0"/>
  <pageSetup paperSize="9" scale="85" orientation="landscape" r:id="rId1"/>
  <headerFooter>
    <oddFooter>&amp;Cwww.rssrashtriya.org</oddFooter>
  </headerFooter>
  <rowBreaks count="15" manualBreakCount="15">
    <brk id="36" max="11" man="1"/>
    <brk id="69" max="11" man="1"/>
    <brk id="102" max="11" man="1"/>
    <brk id="135" max="11" man="1"/>
    <brk id="168" max="11" man="1"/>
    <brk id="201" max="11" man="1"/>
    <brk id="234" max="11" man="1"/>
    <brk id="267" max="11" man="1"/>
    <brk id="300" max="11" man="1"/>
    <brk id="333" max="11" man="1"/>
    <brk id="366" max="11" man="1"/>
    <brk id="399" max="11" man="1"/>
    <brk id="432" max="11" man="1"/>
    <brk id="465" max="11" man="1"/>
    <brk id="49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Difference_Sheet</vt:lpstr>
      <vt:lpstr>Difference_Sheet!Print_Area</vt:lpstr>
      <vt:lpstr>Difference_Sheet!Print_Titles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CP KURMI</cp:lastModifiedBy>
  <cp:lastPrinted>2022-04-04T19:31:11Z</cp:lastPrinted>
  <dcterms:created xsi:type="dcterms:W3CDTF">2021-11-15T04:15:42Z</dcterms:created>
  <dcterms:modified xsi:type="dcterms:W3CDTF">2022-04-04T19:31:33Z</dcterms:modified>
</cp:coreProperties>
</file>