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"/>
    </mc:Choice>
  </mc:AlternateContent>
  <xr:revisionPtr revIDLastSave="0" documentId="13_ncr:1_{98B7A294-031A-408E-B284-A2EB60F050B7}" xr6:coauthVersionLast="47" xr6:coauthVersionMax="47" xr10:uidLastSave="{00000000-0000-0000-0000-000000000000}"/>
  <bookViews>
    <workbookView xWindow="-120" yWindow="-120" windowWidth="29040" windowHeight="15990" xr2:uid="{A43172FF-054D-47B5-8B36-7A849B6C3002}"/>
  </bookViews>
  <sheets>
    <sheet name="Retirement PL Arrear" sheetId="1" r:id="rId1"/>
  </sheets>
  <definedNames>
    <definedName name="_xlnm.Print_Area" localSheetId="0">'Retirement PL Arrear'!$A$1:$N$18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0" i="1" l="1"/>
  <c r="C269" i="1"/>
  <c r="C271" i="1" s="1"/>
  <c r="F255" i="1"/>
  <c r="C247" i="1"/>
  <c r="C251" i="1" s="1"/>
  <c r="C244" i="1"/>
  <c r="F10" i="1"/>
  <c r="G10" i="1" s="1"/>
  <c r="C10" i="1"/>
  <c r="D10" i="1" s="1"/>
  <c r="M10" i="1"/>
  <c r="B10" i="1"/>
  <c r="L11" i="1"/>
  <c r="D246" i="1" l="1"/>
  <c r="C246" i="1" s="1"/>
  <c r="C258" i="1"/>
  <c r="D258" i="1" s="1"/>
  <c r="E258" i="1" s="1"/>
  <c r="C257" i="1"/>
  <c r="D257" i="1" s="1"/>
  <c r="E257" i="1" s="1"/>
  <c r="C278" i="1"/>
  <c r="C277" i="1"/>
  <c r="C273" i="1"/>
  <c r="C280" i="1"/>
  <c r="D280" i="1" s="1"/>
  <c r="E280" i="1" s="1"/>
  <c r="C275" i="1"/>
  <c r="C279" i="1"/>
  <c r="D270" i="1"/>
  <c r="C270" i="1" s="1"/>
  <c r="C274" i="1"/>
  <c r="C276" i="1"/>
  <c r="C253" i="1"/>
  <c r="D253" i="1" s="1"/>
  <c r="E253" i="1" s="1"/>
  <c r="G248" i="1" s="1"/>
  <c r="C252" i="1"/>
  <c r="D251" i="1" s="1"/>
  <c r="E251" i="1" s="1"/>
  <c r="C248" i="1"/>
  <c r="C254" i="1"/>
  <c r="C255" i="1"/>
  <c r="D255" i="1" s="1"/>
  <c r="E255" i="1" s="1"/>
  <c r="F257" i="1"/>
  <c r="C272" i="1"/>
  <c r="D272" i="1" s="1"/>
  <c r="C249" i="1"/>
  <c r="C250" i="1"/>
  <c r="D250" i="1" s="1"/>
  <c r="E250" i="1" s="1"/>
  <c r="F256" i="1"/>
  <c r="F11" i="1"/>
  <c r="G11" i="1"/>
  <c r="I10" i="1"/>
  <c r="I11" i="1" s="1"/>
  <c r="C11" i="1"/>
  <c r="D249" i="1" l="1"/>
  <c r="E249" i="1" s="1"/>
  <c r="F244" i="1" s="1"/>
  <c r="D276" i="1"/>
  <c r="E276" i="1" s="1"/>
  <c r="F271" i="1" s="1"/>
  <c r="D278" i="1"/>
  <c r="E278" i="1" s="1"/>
  <c r="G273" i="1" s="1"/>
  <c r="J273" i="1" s="1"/>
  <c r="G252" i="1"/>
  <c r="I252" i="1" s="1"/>
  <c r="F253" i="1"/>
  <c r="F252" i="1"/>
  <c r="G244" i="1"/>
  <c r="I244" i="1" s="1"/>
  <c r="F246" i="1"/>
  <c r="K249" i="1"/>
  <c r="G250" i="1"/>
  <c r="L249" i="1"/>
  <c r="I248" i="1"/>
  <c r="F248" i="1" s="1"/>
  <c r="J248" i="1"/>
  <c r="F272" i="1"/>
  <c r="D275" i="1"/>
  <c r="E275" i="1" s="1"/>
  <c r="I273" i="1"/>
  <c r="F273" i="1" s="1"/>
  <c r="D254" i="1"/>
  <c r="E254" i="1" s="1"/>
  <c r="D274" i="1"/>
  <c r="E274" i="1" s="1"/>
  <c r="K274" i="1"/>
  <c r="G275" i="1"/>
  <c r="L274" i="1"/>
  <c r="D248" i="1"/>
  <c r="F282" i="1"/>
  <c r="F281" i="1"/>
  <c r="C283" i="1"/>
  <c r="D283" i="1" s="1"/>
  <c r="E283" i="1" s="1"/>
  <c r="C282" i="1"/>
  <c r="D273" i="1"/>
  <c r="G246" i="1"/>
  <c r="L244" i="1"/>
  <c r="K244" i="1"/>
  <c r="D252" i="1"/>
  <c r="E252" i="1" s="1"/>
  <c r="D279" i="1"/>
  <c r="E279" i="1" s="1"/>
  <c r="D277" i="1"/>
  <c r="E277" i="1" s="1"/>
  <c r="G253" i="1"/>
  <c r="L252" i="1"/>
  <c r="K252" i="1"/>
  <c r="G247" i="1"/>
  <c r="I247" i="1" s="1"/>
  <c r="F247" i="1"/>
  <c r="H10" i="1"/>
  <c r="H11" i="1" s="1"/>
  <c r="E10" i="1"/>
  <c r="E11" i="1" s="1"/>
  <c r="D11" i="1"/>
  <c r="J10" i="1"/>
  <c r="J11" i="1" s="1"/>
  <c r="G271" i="1" l="1"/>
  <c r="I271" i="1" s="1"/>
  <c r="L247" i="1"/>
  <c r="K247" i="1"/>
  <c r="F270" i="1"/>
  <c r="G269" i="1"/>
  <c r="I269" i="1" s="1"/>
  <c r="F269" i="1"/>
  <c r="D282" i="1"/>
  <c r="E282" i="1" s="1"/>
  <c r="G249" i="1"/>
  <c r="I249" i="1" s="1"/>
  <c r="F250" i="1"/>
  <c r="F249" i="1"/>
  <c r="C259" i="1" s="1"/>
  <c r="D243" i="1" s="1"/>
  <c r="J253" i="1"/>
  <c r="I253" i="1"/>
  <c r="G278" i="1"/>
  <c r="K277" i="1"/>
  <c r="L277" i="1"/>
  <c r="K271" i="1"/>
  <c r="G272" i="1"/>
  <c r="L271" i="1"/>
  <c r="J275" i="1"/>
  <c r="I275" i="1"/>
  <c r="J250" i="1"/>
  <c r="I250" i="1"/>
  <c r="G274" i="1"/>
  <c r="I274" i="1" s="1"/>
  <c r="F275" i="1"/>
  <c r="F274" i="1"/>
  <c r="I246" i="1"/>
  <c r="J246" i="1"/>
  <c r="K269" i="1"/>
  <c r="L269" i="1"/>
  <c r="G270" i="1"/>
  <c r="K10" i="1"/>
  <c r="K11" i="1" s="1"/>
  <c r="M11" i="1"/>
  <c r="J272" i="1" l="1"/>
  <c r="I272" i="1"/>
  <c r="G277" i="1"/>
  <c r="I277" i="1" s="1"/>
  <c r="F278" i="1"/>
  <c r="F277" i="1"/>
  <c r="C284" i="1" s="1"/>
  <c r="D268" i="1" s="1"/>
  <c r="J270" i="1"/>
  <c r="I270" i="1"/>
  <c r="J278" i="1"/>
  <c r="I278" i="1"/>
  <c r="N10" i="1"/>
  <c r="N11" i="1"/>
  <c r="C219" i="1" s="1"/>
  <c r="C221" i="1" l="1"/>
  <c r="D220" i="1" s="1"/>
  <c r="C220" i="1" s="1"/>
  <c r="F230" i="1"/>
  <c r="C233" i="1" l="1"/>
  <c r="D233" i="1" s="1"/>
  <c r="E233" i="1" s="1"/>
  <c r="C232" i="1"/>
  <c r="F232" i="1"/>
  <c r="F231" i="1"/>
  <c r="C228" i="1"/>
  <c r="C227" i="1"/>
  <c r="C225" i="1"/>
  <c r="C224" i="1"/>
  <c r="C222" i="1"/>
  <c r="C229" i="1"/>
  <c r="C223" i="1"/>
  <c r="C230" i="1"/>
  <c r="D230" i="1" s="1"/>
  <c r="E230" i="1" s="1"/>
  <c r="C226" i="1"/>
  <c r="D224" i="1" l="1"/>
  <c r="E224" i="1" s="1"/>
  <c r="G219" i="1" s="1"/>
  <c r="I219" i="1" s="1"/>
  <c r="F219" i="1" s="1"/>
  <c r="D227" i="1"/>
  <c r="E227" i="1" s="1"/>
  <c r="L221" i="1" s="1"/>
  <c r="D232" i="1"/>
  <c r="E232" i="1" s="1"/>
  <c r="G227" i="1" s="1"/>
  <c r="I227" i="1" s="1"/>
  <c r="F227" i="1" s="1"/>
  <c r="D222" i="1"/>
  <c r="D228" i="1"/>
  <c r="E228" i="1" s="1"/>
  <c r="G223" i="1" s="1"/>
  <c r="D229" i="1"/>
  <c r="E229" i="1" s="1"/>
  <c r="D226" i="1"/>
  <c r="E226" i="1" s="1"/>
  <c r="G221" i="1" s="1"/>
  <c r="I221" i="1" s="1"/>
  <c r="F221" i="1" s="1"/>
  <c r="G225" i="1"/>
  <c r="L224" i="1"/>
  <c r="K224" i="1" s="1"/>
  <c r="D223" i="1"/>
  <c r="D225" i="1"/>
  <c r="E225" i="1" s="1"/>
  <c r="L227" i="1"/>
  <c r="K227" i="1" s="1"/>
  <c r="G228" i="1"/>
  <c r="J228" i="1" s="1"/>
  <c r="I228" i="1" s="1"/>
  <c r="G222" i="1" l="1"/>
  <c r="K221" i="1"/>
  <c r="F228" i="1"/>
  <c r="G224" i="1"/>
  <c r="I224" i="1" s="1"/>
  <c r="F224" i="1" s="1"/>
  <c r="L219" i="1"/>
  <c r="K219" i="1" s="1"/>
  <c r="G220" i="1"/>
  <c r="J225" i="1"/>
  <c r="I225" i="1" s="1"/>
  <c r="F225" i="1" s="1"/>
  <c r="J223" i="1"/>
  <c r="I223" i="1" s="1"/>
  <c r="F223" i="1" s="1"/>
  <c r="J222" i="1" l="1"/>
  <c r="I222" i="1" s="1"/>
  <c r="F222" i="1" s="1"/>
  <c r="J220" i="1"/>
  <c r="I220" i="1" s="1"/>
  <c r="F220" i="1" s="1"/>
  <c r="C234" i="1" l="1"/>
  <c r="D218" i="1" s="1"/>
  <c r="H13" i="1" s="1"/>
</calcChain>
</file>

<file path=xl/sharedStrings.xml><?xml version="1.0" encoding="utf-8"?>
<sst xmlns="http://schemas.openxmlformats.org/spreadsheetml/2006/main" count="36" uniqueCount="28">
  <si>
    <t>Month</t>
  </si>
  <si>
    <t>Pay Due</t>
  </si>
  <si>
    <t>Pay Drawn</t>
  </si>
  <si>
    <t>Pay Difference</t>
  </si>
  <si>
    <t>Total Deduction</t>
  </si>
  <si>
    <t>Net Payment</t>
  </si>
  <si>
    <t>DA</t>
  </si>
  <si>
    <t>TOTAL</t>
  </si>
  <si>
    <t>Sr.
No.</t>
  </si>
  <si>
    <t>Lecturer</t>
  </si>
  <si>
    <t>Name of Employee :</t>
  </si>
  <si>
    <t>Month :</t>
  </si>
  <si>
    <t xml:space="preserve">Retirement PL Encashment Arrear Difference Sheet </t>
  </si>
  <si>
    <t>Office of the Principal, Govt. Senior Secondary School Todaraisingh Dist- Kekri</t>
  </si>
  <si>
    <t>BASIC</t>
  </si>
  <si>
    <t>Basic Pay Due :</t>
  </si>
  <si>
    <t>Basic Pay Drawn :</t>
  </si>
  <si>
    <t>DA Due :</t>
  </si>
  <si>
    <t>(In Words)</t>
  </si>
  <si>
    <t>(In word)</t>
  </si>
  <si>
    <t>Signature of DDO</t>
  </si>
  <si>
    <t>Deduction Income Tax</t>
  </si>
  <si>
    <t>Retirement Date :</t>
  </si>
  <si>
    <t>DA Drawn :</t>
  </si>
  <si>
    <t>Total PL :</t>
  </si>
  <si>
    <t>Chandra Prakash Kurmi</t>
  </si>
  <si>
    <t>www.rssrashtriya.org</t>
  </si>
  <si>
    <t xml:space="preserve"> Post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</si>
</sst>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/yy;@"/>
  </numFmts>
  <fonts count="26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u/>
      <sz val="20"/>
      <color rgb="FFC0000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6"/>
      <color rgb="FF7030A0"/>
      <name val="Arial Rounded MT Bold"/>
      <family val="2"/>
    </font>
    <font>
      <sz val="10"/>
      <name val="Minion Condensed"/>
      <family val="1"/>
    </font>
    <font>
      <b/>
      <sz val="11"/>
      <color theme="0"/>
      <name val="Calibri Light"/>
      <family val="2"/>
      <scheme val="major"/>
    </font>
    <font>
      <sz val="12"/>
      <color theme="0"/>
      <name val="Minion Condensed"/>
      <family val="1"/>
    </font>
    <font>
      <sz val="10"/>
      <name val="Tahoma"/>
      <family val="2"/>
    </font>
    <font>
      <sz val="14"/>
      <color theme="1"/>
      <name val="DevLys 010"/>
    </font>
    <font>
      <sz val="10"/>
      <color indexed="8"/>
      <name val="Calibri"/>
      <family val="2"/>
    </font>
    <font>
      <b/>
      <sz val="11"/>
      <color rgb="FFFF0000"/>
      <name val="Calibri Light"/>
      <family val="2"/>
      <scheme val="major"/>
    </font>
    <font>
      <b/>
      <sz val="12"/>
      <color rgb="FFC0000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2"/>
      <color rgb="FF002060"/>
      <name val="Aptos Narrow"/>
      <family val="2"/>
    </font>
    <font>
      <sz val="12"/>
      <color theme="1"/>
      <name val="Aptos Narrow"/>
      <family val="2"/>
    </font>
    <font>
      <sz val="12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Protection="1">
      <protection hidden="1"/>
    </xf>
    <xf numFmtId="0" fontId="0" fillId="3" borderId="0" xfId="0" applyFill="1" applyProtection="1">
      <protection locked="0" hidden="1"/>
    </xf>
    <xf numFmtId="0" fontId="0" fillId="3" borderId="0" xfId="0" applyFill="1" applyProtection="1">
      <protection hidden="1"/>
    </xf>
    <xf numFmtId="0" fontId="2" fillId="3" borderId="0" xfId="0" applyFont="1" applyFill="1" applyProtection="1">
      <protection locked="0" hidden="1"/>
    </xf>
    <xf numFmtId="0" fontId="1" fillId="3" borderId="0" xfId="0" applyFont="1" applyFill="1" applyProtection="1">
      <protection locked="0" hidden="1"/>
    </xf>
    <xf numFmtId="0" fontId="3" fillId="3" borderId="0" xfId="0" applyFont="1" applyFill="1" applyProtection="1">
      <protection locked="0" hidden="1"/>
    </xf>
    <xf numFmtId="0" fontId="6" fillId="3" borderId="0" xfId="0" applyFont="1" applyFill="1" applyAlignment="1" applyProtection="1">
      <alignment horizontal="center" vertical="center"/>
      <protection hidden="1"/>
    </xf>
    <xf numFmtId="0" fontId="7" fillId="3" borderId="0" xfId="0" applyFont="1" applyFill="1" applyAlignment="1" applyProtection="1">
      <alignment horizontal="center" vertical="center"/>
      <protection hidden="1"/>
    </xf>
    <xf numFmtId="0" fontId="1" fillId="3" borderId="0" xfId="0" applyFont="1" applyFill="1" applyProtection="1">
      <protection hidden="1"/>
    </xf>
    <xf numFmtId="0" fontId="8" fillId="3" borderId="1" xfId="0" applyFont="1" applyFill="1" applyBorder="1" applyAlignment="1" applyProtection="1">
      <alignment horizontal="center" vertical="center"/>
      <protection hidden="1"/>
    </xf>
    <xf numFmtId="0" fontId="10" fillId="3" borderId="0" xfId="0" applyFont="1" applyFill="1" applyProtection="1">
      <protection hidden="1"/>
    </xf>
    <xf numFmtId="17" fontId="10" fillId="3" borderId="0" xfId="0" applyNumberFormat="1" applyFont="1" applyFill="1" applyAlignment="1" applyProtection="1">
      <alignment horizontal="left" vertical="center"/>
      <protection hidden="1"/>
    </xf>
    <xf numFmtId="0" fontId="10" fillId="2" borderId="1" xfId="0" applyFont="1" applyFill="1" applyBorder="1" applyAlignment="1" applyProtection="1">
      <alignment horizontal="center" vertical="center"/>
      <protection hidden="1"/>
    </xf>
    <xf numFmtId="0" fontId="10" fillId="3" borderId="0" xfId="0" applyFont="1" applyFill="1" applyAlignment="1" applyProtection="1">
      <alignment horizontal="center"/>
      <protection hidden="1"/>
    </xf>
    <xf numFmtId="0" fontId="11" fillId="3" borderId="0" xfId="0" applyFont="1" applyFill="1" applyProtection="1">
      <protection hidden="1"/>
    </xf>
    <xf numFmtId="0" fontId="10" fillId="3" borderId="0" xfId="0" applyFont="1" applyFill="1" applyAlignment="1" applyProtection="1">
      <alignment horizontal="left"/>
      <protection hidden="1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3" fillId="0" borderId="0" xfId="0" applyFont="1" applyAlignment="1">
      <alignment vertical="top"/>
    </xf>
    <xf numFmtId="2" fontId="16" fillId="0" borderId="0" xfId="0" applyNumberFormat="1" applyFont="1" applyAlignment="1">
      <alignment vertical="top"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left" vertical="top"/>
    </xf>
    <xf numFmtId="0" fontId="18" fillId="0" borderId="0" xfId="0" applyFont="1"/>
    <xf numFmtId="2" fontId="19" fillId="5" borderId="1" xfId="0" applyNumberFormat="1" applyFont="1" applyFill="1" applyBorder="1" applyAlignment="1">
      <alignment vertical="center"/>
    </xf>
    <xf numFmtId="0" fontId="20" fillId="3" borderId="1" xfId="0" applyFont="1" applyFill="1" applyBorder="1" applyAlignment="1" applyProtection="1">
      <alignment horizontal="center" vertical="center"/>
      <protection hidden="1"/>
    </xf>
    <xf numFmtId="1" fontId="20" fillId="3" borderId="1" xfId="0" applyNumberFormat="1" applyFont="1" applyFill="1" applyBorder="1" applyAlignment="1" applyProtection="1">
      <alignment horizontal="center" vertical="center"/>
      <protection hidden="1"/>
    </xf>
    <xf numFmtId="0" fontId="23" fillId="3" borderId="0" xfId="0" applyFont="1" applyFill="1" applyProtection="1">
      <protection hidden="1"/>
    </xf>
    <xf numFmtId="0" fontId="24" fillId="3" borderId="0" xfId="0" applyFont="1" applyFill="1" applyProtection="1">
      <protection hidden="1"/>
    </xf>
    <xf numFmtId="0" fontId="10" fillId="3" borderId="0" xfId="0" applyFont="1" applyFill="1" applyAlignment="1" applyProtection="1">
      <alignment horizontal="left"/>
      <protection locked="0" hidden="1"/>
    </xf>
    <xf numFmtId="0" fontId="10" fillId="3" borderId="0" xfId="0" applyFont="1" applyFill="1" applyAlignment="1" applyProtection="1">
      <alignment horizontal="left" indent="1"/>
      <protection locked="0" hidden="1"/>
    </xf>
    <xf numFmtId="17" fontId="10" fillId="3" borderId="0" xfId="0" applyNumberFormat="1" applyFont="1" applyFill="1" applyAlignment="1" applyProtection="1">
      <alignment horizontal="left" vertical="center"/>
      <protection locked="0" hidden="1"/>
    </xf>
    <xf numFmtId="164" fontId="4" fillId="3" borderId="1" xfId="0" applyNumberFormat="1" applyFont="1" applyFill="1" applyBorder="1" applyAlignment="1" applyProtection="1">
      <alignment horizontal="center" vertical="center"/>
      <protection locked="0" hidden="1"/>
    </xf>
    <xf numFmtId="0" fontId="10" fillId="3" borderId="1" xfId="0" applyFont="1" applyFill="1" applyBorder="1" applyAlignment="1" applyProtection="1">
      <alignment horizontal="center" vertical="center"/>
      <protection locked="0" hidden="1"/>
    </xf>
    <xf numFmtId="0" fontId="4" fillId="3" borderId="1" xfId="0" applyFont="1" applyFill="1" applyBorder="1" applyAlignment="1" applyProtection="1">
      <alignment horizontal="center" vertical="center"/>
      <protection locked="0" hidden="1"/>
    </xf>
    <xf numFmtId="0" fontId="1" fillId="0" borderId="0" xfId="0" applyFont="1" applyProtection="1">
      <protection hidden="1"/>
    </xf>
    <xf numFmtId="0" fontId="21" fillId="3" borderId="0" xfId="0" applyFont="1" applyFill="1" applyProtection="1">
      <protection hidden="1"/>
    </xf>
    <xf numFmtId="0" fontId="5" fillId="3" borderId="0" xfId="0" applyFont="1" applyFill="1" applyProtection="1">
      <protection hidden="1"/>
    </xf>
    <xf numFmtId="0" fontId="10" fillId="3" borderId="0" xfId="0" applyFont="1" applyFill="1" applyAlignment="1" applyProtection="1">
      <alignment horizontal="right"/>
      <protection hidden="1"/>
    </xf>
    <xf numFmtId="0" fontId="2" fillId="3" borderId="0" xfId="0" applyFont="1" applyFill="1" applyProtection="1">
      <protection hidden="1"/>
    </xf>
    <xf numFmtId="0" fontId="3" fillId="3" borderId="0" xfId="0" applyFont="1" applyFill="1" applyProtection="1">
      <protection hidden="1"/>
    </xf>
    <xf numFmtId="0" fontId="0" fillId="3" borderId="0" xfId="0" applyFill="1"/>
    <xf numFmtId="0" fontId="17" fillId="3" borderId="0" xfId="0" applyFont="1" applyFill="1" applyAlignment="1">
      <alignment vertical="center"/>
    </xf>
    <xf numFmtId="0" fontId="12" fillId="3" borderId="0" xfId="0" applyFont="1" applyFill="1" applyAlignment="1" applyProtection="1">
      <alignment horizontal="center" vertical="center"/>
      <protection locked="0" hidden="1"/>
    </xf>
    <xf numFmtId="0" fontId="10" fillId="2" borderId="4" xfId="0" applyFont="1" applyFill="1" applyBorder="1" applyAlignment="1" applyProtection="1">
      <alignment horizontal="center" vertical="center"/>
      <protection hidden="1"/>
    </xf>
    <xf numFmtId="0" fontId="10" fillId="2" borderId="5" xfId="0" applyFont="1" applyFill="1" applyBorder="1" applyAlignment="1" applyProtection="1">
      <alignment horizontal="center" vertical="center"/>
      <protection hidden="1"/>
    </xf>
    <xf numFmtId="0" fontId="10" fillId="2" borderId="6" xfId="0" applyFont="1" applyFill="1" applyBorder="1" applyAlignment="1" applyProtection="1">
      <alignment horizontal="center" vertical="center"/>
      <protection hidden="1"/>
    </xf>
    <xf numFmtId="0" fontId="10" fillId="3" borderId="0" xfId="0" applyFont="1" applyFill="1" applyAlignment="1" applyProtection="1">
      <alignment horizontal="right"/>
      <protection hidden="1"/>
    </xf>
    <xf numFmtId="0" fontId="10" fillId="2" borderId="2" xfId="0" applyFont="1" applyFill="1" applyBorder="1" applyAlignment="1" applyProtection="1">
      <alignment horizontal="center" vertical="center" wrapText="1"/>
      <protection hidden="1"/>
    </xf>
    <xf numFmtId="0" fontId="10" fillId="2" borderId="3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2" xfId="0" applyFont="1" applyFill="1" applyBorder="1" applyAlignment="1" applyProtection="1">
      <alignment horizontal="center" vertical="center"/>
      <protection hidden="1"/>
    </xf>
    <xf numFmtId="0" fontId="10" fillId="2" borderId="3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0" fillId="3" borderId="1" xfId="0" applyFont="1" applyFill="1" applyBorder="1" applyAlignment="1" applyProtection="1">
      <alignment horizontal="center" vertical="center"/>
      <protection hidden="1"/>
    </xf>
    <xf numFmtId="0" fontId="14" fillId="4" borderId="7" xfId="0" applyFont="1" applyFill="1" applyBorder="1" applyAlignment="1">
      <alignment horizontal="left" vertical="top"/>
    </xf>
    <xf numFmtId="0" fontId="14" fillId="4" borderId="0" xfId="0" applyFont="1" applyFill="1" applyAlignment="1">
      <alignment horizontal="left" vertical="top"/>
    </xf>
    <xf numFmtId="0" fontId="22" fillId="3" borderId="0" xfId="0" applyFont="1" applyFill="1" applyAlignment="1" applyProtection="1">
      <alignment horizontal="left"/>
      <protection hidden="1"/>
    </xf>
    <xf numFmtId="14" fontId="10" fillId="3" borderId="0" xfId="0" applyNumberFormat="1" applyFont="1" applyFill="1" applyAlignment="1" applyProtection="1">
      <alignment horizontal="left" indent="1"/>
      <protection locked="0" hidden="1"/>
    </xf>
    <xf numFmtId="0" fontId="25" fillId="3" borderId="0" xfId="0" applyFont="1" applyFill="1" applyAlignment="1" applyProtection="1">
      <alignment horizontal="center"/>
      <protection hidden="1"/>
    </xf>
    <xf numFmtId="0" fontId="10" fillId="0" borderId="0" xfId="0" applyFont="1" applyAlignment="1" applyProtection="1">
      <alignment horizontal="right"/>
      <protection hidden="1"/>
    </xf>
    <xf numFmtId="0" fontId="10" fillId="3" borderId="0" xfId="0" applyFont="1" applyFill="1" applyAlignment="1" applyProtection="1">
      <alignment horizontal="left" indent="1"/>
      <protection locked="0" hidden="1"/>
    </xf>
    <xf numFmtId="9" fontId="10" fillId="3" borderId="0" xfId="0" applyNumberFormat="1" applyFont="1" applyFill="1" applyAlignment="1" applyProtection="1">
      <alignment horizontal="left" indent="1"/>
      <protection locked="0" hidden="1"/>
    </xf>
    <xf numFmtId="0" fontId="10" fillId="3" borderId="0" xfId="0" applyFont="1" applyFill="1" applyAlignment="1" applyProtection="1">
      <alignment horizontal="left" inden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A953"/>
      <color rgb="FFE2C5FF"/>
      <color rgb="FFCC99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19792-F0F5-40AC-B5C9-CBBE050F24D8}">
  <sheetPr>
    <tabColor rgb="FF0070C0"/>
    <pageSetUpPr fitToPage="1"/>
  </sheetPr>
  <dimension ref="A1:XFC424"/>
  <sheetViews>
    <sheetView tabSelected="1" zoomScale="120" zoomScaleNormal="120" zoomScaleSheetLayoutView="80" workbookViewId="0">
      <selection activeCell="A11" sqref="A11:B11"/>
    </sheetView>
  </sheetViews>
  <sheetFormatPr defaultColWidth="2.5703125" defaultRowHeight="15" zeroHeight="1"/>
  <cols>
    <col min="1" max="1" width="7.7109375" style="2" customWidth="1"/>
    <col min="2" max="2" width="12.85546875" style="2" customWidth="1"/>
    <col min="3" max="3" width="11" style="2" bestFit="1" customWidth="1"/>
    <col min="4" max="4" width="10.85546875" style="2" bestFit="1" customWidth="1"/>
    <col min="5" max="5" width="12.42578125" style="2" bestFit="1" customWidth="1"/>
    <col min="6" max="7" width="10.85546875" style="2" bestFit="1" customWidth="1"/>
    <col min="8" max="8" width="12.42578125" style="2" bestFit="1" customWidth="1"/>
    <col min="9" max="11" width="9.7109375" style="2" bestFit="1" customWidth="1"/>
    <col min="12" max="12" width="10.7109375" style="2" customWidth="1"/>
    <col min="13" max="13" width="10.5703125" style="2" customWidth="1"/>
    <col min="14" max="14" width="9.5703125" style="2" bestFit="1" customWidth="1"/>
    <col min="15" max="15" width="2.7109375" style="3" customWidth="1"/>
    <col min="16" max="18" width="9.140625" style="2" hidden="1" customWidth="1"/>
    <col min="19" max="20" width="0" style="2" hidden="1" customWidth="1"/>
    <col min="21" max="21" width="1.85546875" style="2" hidden="1" customWidth="1"/>
    <col min="22" max="16382" width="0" style="2" hidden="1" customWidth="1"/>
    <col min="16383" max="16383" width="1.140625" style="2" hidden="1" customWidth="1"/>
    <col min="16384" max="16384" width="2" style="2" hidden="1" customWidth="1"/>
  </cols>
  <sheetData>
    <row r="1" spans="1:15" ht="34.5" customHeight="1">
      <c r="A1" s="44" t="s">
        <v>13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5" ht="26.25">
      <c r="A2" s="54" t="s">
        <v>12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5" s="3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</row>
    <row r="4" spans="1:15" s="4" customFormat="1" ht="15.75">
      <c r="A4" s="61" t="s">
        <v>10</v>
      </c>
      <c r="B4" s="61"/>
      <c r="C4" s="62" t="s">
        <v>25</v>
      </c>
      <c r="D4" s="62"/>
      <c r="E4" s="62"/>
      <c r="F4" s="39" t="s">
        <v>27</v>
      </c>
      <c r="G4" s="62" t="s">
        <v>9</v>
      </c>
      <c r="H4" s="62"/>
      <c r="I4" s="48" t="s">
        <v>22</v>
      </c>
      <c r="J4" s="48"/>
      <c r="K4" s="59">
        <v>45138</v>
      </c>
      <c r="L4" s="59"/>
      <c r="M4" s="36"/>
      <c r="N4" s="9"/>
      <c r="O4" s="40"/>
    </row>
    <row r="5" spans="1:15" s="4" customFormat="1" ht="15.75">
      <c r="A5" s="48" t="s">
        <v>15</v>
      </c>
      <c r="B5" s="48"/>
      <c r="C5" s="31">
        <v>82400</v>
      </c>
      <c r="D5" s="9"/>
      <c r="E5" s="9"/>
      <c r="F5" s="39" t="s">
        <v>17</v>
      </c>
      <c r="G5" s="63">
        <v>0.46</v>
      </c>
      <c r="H5" s="64"/>
      <c r="I5" s="14"/>
      <c r="J5" s="14"/>
      <c r="K5" s="16"/>
      <c r="L5" s="11"/>
      <c r="M5" s="12"/>
      <c r="N5" s="9"/>
      <c r="O5" s="40"/>
    </row>
    <row r="6" spans="1:15" s="4" customFormat="1" ht="15.75">
      <c r="A6" s="48" t="s">
        <v>16</v>
      </c>
      <c r="B6" s="48"/>
      <c r="C6" s="31">
        <v>80200</v>
      </c>
      <c r="D6" s="9"/>
      <c r="E6" s="9"/>
      <c r="F6" s="14" t="s">
        <v>23</v>
      </c>
      <c r="G6" s="63">
        <v>0.42</v>
      </c>
      <c r="H6" s="64"/>
      <c r="I6" s="14" t="s">
        <v>24</v>
      </c>
      <c r="J6" s="30">
        <v>300</v>
      </c>
      <c r="K6" s="16"/>
      <c r="L6" s="11" t="s">
        <v>11</v>
      </c>
      <c r="M6" s="32">
        <v>45292</v>
      </c>
      <c r="N6" s="9"/>
      <c r="O6" s="40"/>
    </row>
    <row r="7" spans="1:15" s="3" customFormat="1" ht="17.2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29"/>
    </row>
    <row r="8" spans="1:15" s="5" customFormat="1" ht="41.25" customHeight="1">
      <c r="A8" s="49" t="s">
        <v>8</v>
      </c>
      <c r="B8" s="52" t="s">
        <v>0</v>
      </c>
      <c r="C8" s="45" t="s">
        <v>1</v>
      </c>
      <c r="D8" s="46"/>
      <c r="E8" s="47"/>
      <c r="F8" s="45" t="s">
        <v>2</v>
      </c>
      <c r="G8" s="46"/>
      <c r="H8" s="47"/>
      <c r="I8" s="45" t="s">
        <v>3</v>
      </c>
      <c r="J8" s="46"/>
      <c r="K8" s="47"/>
      <c r="L8" s="49" t="s">
        <v>21</v>
      </c>
      <c r="M8" s="51" t="s">
        <v>4</v>
      </c>
      <c r="N8" s="51" t="s">
        <v>5</v>
      </c>
      <c r="O8" s="9"/>
    </row>
    <row r="9" spans="1:15" s="5" customFormat="1" ht="46.5" customHeight="1">
      <c r="A9" s="50"/>
      <c r="B9" s="53"/>
      <c r="C9" s="13" t="s">
        <v>14</v>
      </c>
      <c r="D9" s="13" t="s">
        <v>6</v>
      </c>
      <c r="E9" s="13" t="s">
        <v>7</v>
      </c>
      <c r="F9" s="13" t="s">
        <v>14</v>
      </c>
      <c r="G9" s="13" t="s">
        <v>6</v>
      </c>
      <c r="H9" s="13" t="s">
        <v>7</v>
      </c>
      <c r="I9" s="13" t="s">
        <v>14</v>
      </c>
      <c r="J9" s="13" t="s">
        <v>6</v>
      </c>
      <c r="K9" s="13" t="s">
        <v>7</v>
      </c>
      <c r="L9" s="50"/>
      <c r="M9" s="51"/>
      <c r="N9" s="51"/>
      <c r="O9" s="9"/>
    </row>
    <row r="10" spans="1:15" s="6" customFormat="1" ht="49.5" customHeight="1">
      <c r="A10" s="10">
        <v>1</v>
      </c>
      <c r="B10" s="33">
        <f>M6</f>
        <v>45292</v>
      </c>
      <c r="C10" s="34">
        <f>ROUND(C5*J6/30,0)</f>
        <v>824000</v>
      </c>
      <c r="D10" s="34">
        <f>ROUND(C10*G5,0)</f>
        <v>379040</v>
      </c>
      <c r="E10" s="35">
        <f>SUM(C10:D10)</f>
        <v>1203040</v>
      </c>
      <c r="F10" s="34">
        <f>ROUND(C6*J6/30,0)</f>
        <v>802000</v>
      </c>
      <c r="G10" s="34">
        <f>ROUND(F10*G6,0)</f>
        <v>336840</v>
      </c>
      <c r="H10" s="35">
        <f>SUM(F10:G10)</f>
        <v>1138840</v>
      </c>
      <c r="I10" s="34">
        <f t="shared" ref="I10:K10" si="0">C10-F10</f>
        <v>22000</v>
      </c>
      <c r="J10" s="34">
        <f t="shared" si="0"/>
        <v>42200</v>
      </c>
      <c r="K10" s="35">
        <f t="shared" si="0"/>
        <v>64200</v>
      </c>
      <c r="L10" s="34">
        <v>0</v>
      </c>
      <c r="M10" s="34">
        <f>L10</f>
        <v>0</v>
      </c>
      <c r="N10" s="35">
        <f>K10-M10</f>
        <v>64200</v>
      </c>
      <c r="O10" s="41"/>
    </row>
    <row r="11" spans="1:15" s="6" customFormat="1" ht="49.5" customHeight="1">
      <c r="A11" s="55" t="s">
        <v>7</v>
      </c>
      <c r="B11" s="55"/>
      <c r="C11" s="26">
        <f t="shared" ref="C11:M11" si="1">SUM(C10:C10)</f>
        <v>824000</v>
      </c>
      <c r="D11" s="26">
        <f t="shared" si="1"/>
        <v>379040</v>
      </c>
      <c r="E11" s="26">
        <f t="shared" si="1"/>
        <v>1203040</v>
      </c>
      <c r="F11" s="26">
        <f t="shared" si="1"/>
        <v>802000</v>
      </c>
      <c r="G11" s="26">
        <f t="shared" si="1"/>
        <v>336840</v>
      </c>
      <c r="H11" s="26">
        <f t="shared" si="1"/>
        <v>1138840</v>
      </c>
      <c r="I11" s="26">
        <f t="shared" si="1"/>
        <v>22000</v>
      </c>
      <c r="J11" s="26">
        <f t="shared" si="1"/>
        <v>42200</v>
      </c>
      <c r="K11" s="26">
        <f t="shared" si="1"/>
        <v>64200</v>
      </c>
      <c r="L11" s="26">
        <f t="shared" si="1"/>
        <v>0</v>
      </c>
      <c r="M11" s="26">
        <f t="shared" si="1"/>
        <v>0</v>
      </c>
      <c r="N11" s="27">
        <f>K11-M11</f>
        <v>64200</v>
      </c>
      <c r="O11" s="41"/>
    </row>
    <row r="12" spans="1:15" ht="15.7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5" ht="15.75" customHeight="1">
      <c r="A13" s="28"/>
      <c r="B13" s="28"/>
      <c r="C13" s="28"/>
      <c r="D13" s="28"/>
      <c r="E13" s="28"/>
      <c r="F13" s="28"/>
      <c r="G13" s="28"/>
      <c r="H13" s="58" t="str">
        <f>CONCATENATE(C218," Rupees ",D218)</f>
        <v>(In Words) Rupees Sixty Four Thousand Two Hundred Only</v>
      </c>
      <c r="I13" s="58"/>
      <c r="J13" s="58"/>
      <c r="K13" s="58"/>
      <c r="L13" s="58"/>
      <c r="M13" s="58"/>
      <c r="N13" s="58"/>
    </row>
    <row r="14" spans="1:15">
      <c r="A14" s="3"/>
      <c r="B14" s="3"/>
      <c r="C14" s="3"/>
      <c r="D14" s="3"/>
      <c r="E14" s="3"/>
      <c r="F14" s="3"/>
      <c r="G14" s="3"/>
      <c r="H14" s="1"/>
      <c r="I14" s="3"/>
      <c r="J14" s="3"/>
      <c r="K14" s="3"/>
      <c r="L14" s="3"/>
      <c r="M14" s="3"/>
      <c r="N14" s="3"/>
    </row>
    <row r="15" spans="1: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>
      <c r="A17" s="3"/>
      <c r="B17" s="3"/>
      <c r="C17" s="3"/>
      <c r="D17" s="3"/>
      <c r="E17" s="3"/>
      <c r="F17" s="3"/>
      <c r="G17" s="3"/>
      <c r="H17" s="3"/>
      <c r="I17" s="3"/>
      <c r="J17" s="3"/>
      <c r="K17" s="37" t="s">
        <v>20</v>
      </c>
      <c r="L17" s="3"/>
      <c r="M17" s="3"/>
      <c r="N17" s="3"/>
    </row>
    <row r="18" spans="1:14">
      <c r="A18" s="38"/>
      <c r="B18" s="3"/>
      <c r="C18" s="3"/>
      <c r="D18" s="3"/>
      <c r="E18" s="3"/>
      <c r="F18" s="3"/>
      <c r="G18" s="3"/>
      <c r="H18" s="3"/>
      <c r="I18" s="3"/>
      <c r="J18" s="3"/>
      <c r="K18" s="3"/>
      <c r="L18" s="15"/>
      <c r="M18" s="15"/>
      <c r="N18" s="15"/>
    </row>
    <row r="19" spans="1:1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>
      <c r="A20" s="60" t="s">
        <v>26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</row>
    <row r="218" spans="1:15" s="42" customFormat="1" ht="15.75" hidden="1">
      <c r="A218"/>
      <c r="B218"/>
      <c r="C218" s="17" t="s">
        <v>18</v>
      </c>
      <c r="D218" s="56" t="str">
        <f>C234</f>
        <v>Sixty Four Thousand Two Hundred Only</v>
      </c>
      <c r="E218" s="57"/>
      <c r="F218" s="57"/>
      <c r="G218" s="57"/>
      <c r="H218" s="18"/>
      <c r="I218" s="19"/>
      <c r="J218" s="19"/>
      <c r="K218" s="19"/>
      <c r="L218" s="19"/>
      <c r="M218" s="19"/>
      <c r="N218"/>
    </row>
    <row r="219" spans="1:15" s="42" customFormat="1" hidden="1">
      <c r="A219"/>
      <c r="B219"/>
      <c r="C219" s="25">
        <f>N11</f>
        <v>64200</v>
      </c>
      <c r="D219" s="20"/>
      <c r="E219" s="21"/>
      <c r="F219" s="21" t="str">
        <f>IF(E224&lt;2,"",I219)</f>
        <v/>
      </c>
      <c r="G219" t="str">
        <f t="shared" ref="G219:G225" si="2">E224</f>
        <v/>
      </c>
      <c r="H219"/>
      <c r="I219" s="21" t="str">
        <f>IF(G219=2,"Twenty ",IF(G219=3,"Thirty ",IF(G219=4,"Forty ",IF(G219=5,"Fifty ",IF(G219=6,"Sixty ",IF(G219=7,"Seventy ",IF(G219=8,"Eighty ",IF(G219=9,"Ninty ",""))))))))</f>
        <v/>
      </c>
      <c r="J219"/>
      <c r="K219" s="21" t="str">
        <f>IF(E225=1,"Eleven lac ",IF(E225=2,"Twelve Lac ",IF(E225=3,"Therteen Lac ",IF(E225=4,"Fourteen Lac ",IF(E225=5,"Fifteen Lac ",IF(E225=6,"Sixteen Lac ",IF(E225=7,"Seventeen Lac ",IF(E225=8,"Eighteen Lac ",L219))))))))</f>
        <v xml:space="preserve">Ten Lac </v>
      </c>
      <c r="L219" t="str">
        <f>IF(E225=9,"Ninteen Lac ","Ten Lac ")</f>
        <v xml:space="preserve">Ten Lac </v>
      </c>
      <c r="M219" s="21"/>
      <c r="N219"/>
    </row>
    <row r="220" spans="1:15" s="42" customFormat="1" ht="18.75" hidden="1">
      <c r="A220"/>
      <c r="B220" s="22"/>
      <c r="C220" s="21">
        <f>D220*1</f>
        <v>0</v>
      </c>
      <c r="D220" s="21">
        <f>ROUND((C219-C221)*100,0)</f>
        <v>0</v>
      </c>
      <c r="E220" s="21"/>
      <c r="F220" s="21" t="str">
        <f>IF(E224=1,K219,I220)</f>
        <v/>
      </c>
      <c r="G220" t="str">
        <f t="shared" si="2"/>
        <v/>
      </c>
      <c r="H220"/>
      <c r="I220" s="21" t="str">
        <f>IF(G220=1,"One Lac ",IF(G220=2,"Two Lac ",IF(G220=3,"Three Lac ",IF(G220=4,"Four Lac ",IF(G220=5,"Five Lac ",IF(G220=6,"Six Lac ",IF(G220=7,"Seven Lac ",IF(G220=8,"Eight Lac ",J220))))))))</f>
        <v/>
      </c>
      <c r="J220" t="str">
        <f>IF(G220=9,"Nine Lac ",IF(G220="","",IF(G219=0,"","Lac ")))</f>
        <v/>
      </c>
      <c r="K220" s="21"/>
      <c r="L220"/>
      <c r="M220" s="21"/>
      <c r="N220" s="22"/>
      <c r="O220" s="43"/>
    </row>
    <row r="221" spans="1:15" s="42" customFormat="1" hidden="1">
      <c r="A221"/>
      <c r="B221"/>
      <c r="C221" s="20">
        <f>ROUNDDOWN(C219,0)</f>
        <v>64200</v>
      </c>
      <c r="D221" s="21"/>
      <c r="E221" s="21"/>
      <c r="F221" s="21" t="str">
        <f>IF(E226&lt;2,"",I221)</f>
        <v xml:space="preserve">Sixty </v>
      </c>
      <c r="G221">
        <f t="shared" si="2"/>
        <v>6</v>
      </c>
      <c r="H221"/>
      <c r="I221" s="21" t="str">
        <f>IF(G221=2,"Twenty ",IF(G221=3,"Thirty ",IF(G221=4,"Forty ",IF(G221=5,"Fifty ",IF(G221=6,"Sixty ",IF(G221=7,"Seventy ",IF(G221=8,"Eighty ",IF(G221=9,"Ninty ",""))))))))</f>
        <v xml:space="preserve">Sixty </v>
      </c>
      <c r="J221"/>
      <c r="K221" s="21" t="str">
        <f>IF(E227=1,"Eleven Thousand ",IF(E227=2,"Twelve Thousand ",IF(E227=3,"Therteen Thousand ",IF(E227=4,"Fourteen Thousand ",IF(E227=5,"Fifteen Thousand ",IF(E227=6,"Sixteen Thousand ",IF(E227=7,"Seventeen Thousand ",IF(E227=8,"Eighteen Thousand ",L221))))))))</f>
        <v xml:space="preserve">Fourteen Thousand </v>
      </c>
      <c r="L221" t="str">
        <f>IF(E227=9,"Ninteen Thousand ","Ten Thousand ")</f>
        <v xml:space="preserve">Ten Thousand </v>
      </c>
      <c r="M221" s="21"/>
      <c r="N221"/>
    </row>
    <row r="222" spans="1:15" s="42" customFormat="1" hidden="1">
      <c r="A222"/>
      <c r="B222"/>
      <c r="C222" s="21" t="str">
        <f>RIGHT(C221,9)</f>
        <v>64200</v>
      </c>
      <c r="D222" s="21" t="str">
        <f t="shared" ref="D222:D229" si="3">IF(C222=C223,"",LEFT(C222,1))</f>
        <v/>
      </c>
      <c r="E222" s="21"/>
      <c r="F222" s="21" t="str">
        <f>IF(E226=1,K221,I222)</f>
        <v xml:space="preserve">Four Thousand </v>
      </c>
      <c r="G222">
        <f t="shared" si="2"/>
        <v>4</v>
      </c>
      <c r="H222"/>
      <c r="I222" s="21" t="str">
        <f>IF(G222=1,"One Thousand ",IF(G222=2,"Two Thousand ",IF(G222=3,"Three Thousand ",IF(G222=4,"Four Thousand ",IF(G222=5,"Five Thousand ",IF(G222=6,"Six Thousand ",IF(G222=7,"Seven Thousand ",IF(G222=8,"Eight Thousand ",J222))))))))</f>
        <v xml:space="preserve">Four Thousand </v>
      </c>
      <c r="J222" t="str">
        <f>IF(G222=9,"Nine Thousand ",IF(G222="","",IF(G221=0,"","Thousand ")))</f>
        <v xml:space="preserve">Thousand </v>
      </c>
      <c r="K222" s="21"/>
      <c r="L222"/>
      <c r="M222" s="21"/>
      <c r="N222"/>
    </row>
    <row r="223" spans="1:15" s="42" customFormat="1" hidden="1">
      <c r="A223"/>
      <c r="B223"/>
      <c r="C223" s="21" t="str">
        <f>RIGHT(C221,8)</f>
        <v>64200</v>
      </c>
      <c r="D223" s="21" t="str">
        <f t="shared" si="3"/>
        <v/>
      </c>
      <c r="E223" s="21"/>
      <c r="F223" s="21" t="str">
        <f>I223</f>
        <v xml:space="preserve">Two Hundred </v>
      </c>
      <c r="G223">
        <f t="shared" si="2"/>
        <v>2</v>
      </c>
      <c r="H223"/>
      <c r="I223" s="21" t="str">
        <f>IF(G223=1,"One Hundred ",IF(G223=2,"Two Hundred ",IF(G223=3,"Three Hundred ",IF(G223=4,"Four Hundred ",IF(G223=5,"Five Hundred ",IF(G223=6,"Six Hundred ",IF(G223=7,"Seven Hundred ",IF(G223=8,"Eight Hundred ",J223))))))))</f>
        <v xml:space="preserve">Two Hundred </v>
      </c>
      <c r="J223" t="str">
        <f>IF(G223=9,"Nine Hundred ","")</f>
        <v/>
      </c>
      <c r="K223" s="21"/>
      <c r="L223"/>
      <c r="M223" s="21"/>
      <c r="N223"/>
    </row>
    <row r="224" spans="1:15" s="42" customFormat="1" hidden="1">
      <c r="A224"/>
      <c r="B224"/>
      <c r="C224" s="21" t="str">
        <f>RIGHT(C221,7)</f>
        <v>64200</v>
      </c>
      <c r="D224" s="21" t="str">
        <f t="shared" si="3"/>
        <v/>
      </c>
      <c r="E224" s="21" t="str">
        <f t="shared" ref="E224:E230" si="4">IF(D224="","",D224*1)</f>
        <v/>
      </c>
      <c r="F224" s="21" t="str">
        <f>IF(E229&lt;2,"",I224)</f>
        <v/>
      </c>
      <c r="G224">
        <f t="shared" si="2"/>
        <v>0</v>
      </c>
      <c r="H224"/>
      <c r="I224" s="21" t="str">
        <f>IF(G224=2,"Twenty ",IF(G224=3,"Thirty ",IF(G224=4,"Forty ",IF(G224=5,"Fifty ",IF(G224=6,"Sixty ",IF(G224=7,"Seventy ",IF(G224=8,"Eighty ",IF(G224=9,"Ninty ",""))))))))</f>
        <v/>
      </c>
      <c r="J224"/>
      <c r="K224" s="21" t="str">
        <f>IF(E230=1,"Eleven ",IF(E230=2,"Twelve ",IF(E230=3,"Therteen ",IF(E230=4,"Fourteen ",IF(E230=5,"Fifteen ",IF(E230=6,"Sixteen ",IF(E230=7,"Seventeen ",IF(E230=8,"Eighteen ",L224))))))))</f>
        <v xml:space="preserve">Ten </v>
      </c>
      <c r="L224" t="str">
        <f>IF(E230=9,"Ninteen ","Ten ")</f>
        <v xml:space="preserve">Ten </v>
      </c>
      <c r="M224" s="21"/>
      <c r="N224"/>
    </row>
    <row r="225" spans="1:14" s="42" customFormat="1" hidden="1">
      <c r="A225"/>
      <c r="B225"/>
      <c r="C225" s="21" t="str">
        <f>RIGHT(C221,6)</f>
        <v>64200</v>
      </c>
      <c r="D225" s="21" t="str">
        <f t="shared" si="3"/>
        <v/>
      </c>
      <c r="E225" s="21" t="str">
        <f t="shared" si="4"/>
        <v/>
      </c>
      <c r="F225" s="21" t="str">
        <f>IF(E229=1,K224,I225)</f>
        <v/>
      </c>
      <c r="G225">
        <f t="shared" si="2"/>
        <v>0</v>
      </c>
      <c r="H225"/>
      <c r="I225" s="21" t="str">
        <f>IF(G225=1,"One ",IF(G225=2,"Two ",IF(G225=3,"Three ",IF(G225=4,"Four ",IF(G225=5,"Five ",IF(G225=6,"Six ",IF(G225=7,"Seven ",IF(G225=8,"Eight ",J225))))))))</f>
        <v/>
      </c>
      <c r="J225" t="str">
        <f>IF(G225=9,"Nine ",IF(G225=0,"",""))</f>
        <v/>
      </c>
      <c r="K225" s="21"/>
      <c r="L225"/>
      <c r="M225" s="21"/>
      <c r="N225"/>
    </row>
    <row r="226" spans="1:14" s="42" customFormat="1" hidden="1">
      <c r="A226"/>
      <c r="B226"/>
      <c r="C226" s="21" t="str">
        <f>RIGHT(C221,5)</f>
        <v>64200</v>
      </c>
      <c r="D226" s="21" t="str">
        <f t="shared" si="3"/>
        <v>6</v>
      </c>
      <c r="E226" s="21">
        <f t="shared" si="4"/>
        <v>6</v>
      </c>
      <c r="F226" s="21"/>
      <c r="G226"/>
      <c r="H226"/>
      <c r="I226"/>
      <c r="J226"/>
      <c r="K226" s="21"/>
      <c r="L226"/>
      <c r="M226" s="21"/>
      <c r="N226"/>
    </row>
    <row r="227" spans="1:14" s="42" customFormat="1" hidden="1">
      <c r="A227"/>
      <c r="B227"/>
      <c r="C227" s="21" t="str">
        <f>RIGHT(C221,4)</f>
        <v>4200</v>
      </c>
      <c r="D227" s="21" t="str">
        <f t="shared" si="3"/>
        <v>4</v>
      </c>
      <c r="E227" s="21">
        <f t="shared" si="4"/>
        <v>4</v>
      </c>
      <c r="F227" s="21" t="str">
        <f>IF(E232&lt;2,"",I227)</f>
        <v/>
      </c>
      <c r="G227" t="str">
        <f>E232</f>
        <v/>
      </c>
      <c r="H227"/>
      <c r="I227" s="21" t="str">
        <f>IF(G227=9,"Nine ",IF(G227=2,"Twenty ",IF(G227=3,"Thirty ",IF(G227=4,"Forty ",IF(G227=5,"Fifty ",IF(G227=6,"Sixty ",IF(G227=7,"Seventy ",IF(G227=8,"Eighty ",""))))))))</f>
        <v/>
      </c>
      <c r="J227"/>
      <c r="K227" s="21" t="str">
        <f>IF(E233=1,"Eleven ",IF(E233=2,"Twelve ",IF(E233=3,"Therteen ",IF(E233=4,"Fourteen ",IF(E233=5,"Fifteen ",IF(E233=6,"Sixteen ",IF(E233=7,"Seventeen ",IF(E233=8,"Eighteen ",L227))))))))</f>
        <v xml:space="preserve">Ten </v>
      </c>
      <c r="L227" t="str">
        <f>IF(E233=9,"Ninteen ","Ten ")</f>
        <v xml:space="preserve">Ten </v>
      </c>
      <c r="M227" s="21"/>
      <c r="N227"/>
    </row>
    <row r="228" spans="1:14" s="42" customFormat="1" hidden="1">
      <c r="A228"/>
      <c r="B228"/>
      <c r="C228" s="21" t="str">
        <f>RIGHT(C221,3)</f>
        <v>200</v>
      </c>
      <c r="D228" s="21" t="str">
        <f t="shared" si="3"/>
        <v>2</v>
      </c>
      <c r="E228" s="21">
        <f t="shared" si="4"/>
        <v>2</v>
      </c>
      <c r="F228" s="21" t="str">
        <f>IF(E232&lt;2,K227,I228)</f>
        <v/>
      </c>
      <c r="G228">
        <f>E233</f>
        <v>0</v>
      </c>
      <c r="H228"/>
      <c r="I228" s="21" t="str">
        <f>IF(G228=1,"One ",IF(G228=2,"Two ",IF(G228=3,"Three ",IF(G228=4,"Four ",IF(G228=5,"Five ",IF(G228=6,"Six ",IF(G228=7,"Seven ",IF(G228=8,"Eight ",J228))))))))</f>
        <v/>
      </c>
      <c r="J228" t="str">
        <f>IF(G228=9,"Nine ",IF(G228=0,"",""))</f>
        <v/>
      </c>
      <c r="K228"/>
      <c r="L228"/>
      <c r="M228" s="21"/>
      <c r="N228"/>
    </row>
    <row r="229" spans="1:14" s="42" customFormat="1" hidden="1">
      <c r="A229"/>
      <c r="B229"/>
      <c r="C229" s="21" t="str">
        <f>RIGHT(C221,2)</f>
        <v>00</v>
      </c>
      <c r="D229" s="21" t="str">
        <f t="shared" si="3"/>
        <v>0</v>
      </c>
      <c r="E229" s="21">
        <f t="shared" si="4"/>
        <v>0</v>
      </c>
      <c r="F229"/>
      <c r="G229"/>
      <c r="H229"/>
      <c r="I229"/>
      <c r="J229"/>
      <c r="K229"/>
      <c r="L229"/>
      <c r="M229" s="21"/>
      <c r="N229"/>
    </row>
    <row r="230" spans="1:14" s="42" customFormat="1" hidden="1">
      <c r="A230"/>
      <c r="B230"/>
      <c r="C230" s="21" t="str">
        <f>RIGHT(C221,1)</f>
        <v>0</v>
      </c>
      <c r="D230" s="21" t="str">
        <f>IF(C230=D231,"",LEFT(C230,1))</f>
        <v>0</v>
      </c>
      <c r="E230" s="21">
        <f t="shared" si="4"/>
        <v>0</v>
      </c>
      <c r="F230" t="str">
        <f>IF(C219&lt;1,"Zero ","")</f>
        <v/>
      </c>
      <c r="G230"/>
      <c r="H230"/>
      <c r="I230"/>
      <c r="J230"/>
      <c r="K230"/>
      <c r="L230"/>
      <c r="M230" s="21"/>
      <c r="N230"/>
    </row>
    <row r="231" spans="1:14" s="42" customFormat="1" hidden="1">
      <c r="A231"/>
      <c r="B231"/>
      <c r="C231" s="21"/>
      <c r="D231" s="21"/>
      <c r="E231" s="21"/>
      <c r="F231" t="str">
        <f>IF(C220&gt;=1,"and ","")</f>
        <v/>
      </c>
      <c r="G231"/>
      <c r="H231"/>
      <c r="I231"/>
      <c r="J231"/>
      <c r="K231"/>
      <c r="L231"/>
      <c r="M231" s="21"/>
      <c r="N231"/>
    </row>
    <row r="232" spans="1:14" s="42" customFormat="1" hidden="1">
      <c r="A232"/>
      <c r="B232"/>
      <c r="C232" s="21" t="str">
        <f>RIGHT(C220,2)</f>
        <v>0</v>
      </c>
      <c r="D232" s="21" t="str">
        <f>IF(C232=C233,"",LEFT(C232,1))</f>
        <v/>
      </c>
      <c r="E232" s="21" t="str">
        <f>IF(D232="","",D232*1)</f>
        <v/>
      </c>
      <c r="F232" t="str">
        <f>IF(C220&gt;=1,"Paisa Only","Only")</f>
        <v>Only</v>
      </c>
      <c r="G232"/>
      <c r="H232"/>
      <c r="I232"/>
      <c r="J232"/>
      <c r="K232"/>
      <c r="L232"/>
      <c r="M232" s="21"/>
      <c r="N232"/>
    </row>
    <row r="233" spans="1:14" s="42" customFormat="1" hidden="1">
      <c r="A233"/>
      <c r="B233"/>
      <c r="C233" s="21" t="str">
        <f>RIGHT(C220,1)</f>
        <v>0</v>
      </c>
      <c r="D233" s="21" t="str">
        <f>IF(C233=G234,"",LEFT(C233,1))</f>
        <v>0</v>
      </c>
      <c r="E233" s="21">
        <f>IF(D233="","",D233*1)</f>
        <v>0</v>
      </c>
      <c r="F233"/>
      <c r="G233"/>
      <c r="H233"/>
      <c r="I233"/>
      <c r="J233"/>
      <c r="K233"/>
      <c r="L233"/>
      <c r="M233" s="21"/>
      <c r="N233"/>
    </row>
    <row r="234" spans="1:14" s="42" customFormat="1" hidden="1">
      <c r="A234"/>
      <c r="B234"/>
      <c r="C234" s="23" t="str">
        <f>F230&amp;F219&amp;F220&amp;F221&amp;F222&amp;F223&amp;F224&amp;F225&amp;F231&amp;F227&amp;F228&amp;F232</f>
        <v>Sixty Four Thousand Two Hundred Only</v>
      </c>
      <c r="D234" s="21"/>
      <c r="E234" s="21"/>
      <c r="F234" s="21"/>
      <c r="G234" s="21"/>
      <c r="H234" s="21"/>
      <c r="I234" s="21"/>
      <c r="J234" s="21"/>
      <c r="K234" s="21"/>
      <c r="L234"/>
      <c r="M234" s="21"/>
      <c r="N234"/>
    </row>
    <row r="235" spans="1:14" s="42" customFormat="1" hidden="1">
      <c r="A235"/>
      <c r="B235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/>
    </row>
    <row r="236" spans="1:14" s="42" customFormat="1" hidden="1">
      <c r="A236"/>
      <c r="B236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/>
    </row>
    <row r="237" spans="1:14" s="42" customFormat="1" hidden="1">
      <c r="A237"/>
      <c r="B237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/>
    </row>
    <row r="238" spans="1:14" s="42" customFormat="1" hidden="1">
      <c r="A238"/>
      <c r="B238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/>
    </row>
    <row r="239" spans="1:14" s="42" customFormat="1" hidden="1">
      <c r="A239"/>
      <c r="B239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/>
    </row>
    <row r="240" spans="1:14" s="42" customFormat="1" hidden="1">
      <c r="A240"/>
      <c r="B240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/>
    </row>
    <row r="241" spans="1:14" s="42" customFormat="1" hidden="1">
      <c r="A241"/>
      <c r="B241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/>
    </row>
    <row r="242" spans="1:14" s="42" customFormat="1" hidden="1">
      <c r="A242"/>
      <c r="B242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/>
    </row>
    <row r="243" spans="1:14" s="42" customFormat="1" hidden="1">
      <c r="A243"/>
      <c r="B243"/>
      <c r="C243" s="17" t="s">
        <v>19</v>
      </c>
      <c r="D243" s="19" t="e">
        <f>C259</f>
        <v>#REF!</v>
      </c>
      <c r="E243" s="19"/>
      <c r="F243" s="19"/>
      <c r="G243" s="19"/>
      <c r="H243" s="19"/>
      <c r="I243" s="19"/>
      <c r="J243" s="19"/>
      <c r="K243" s="19"/>
      <c r="L243" s="19"/>
      <c r="M243" s="24"/>
      <c r="N243"/>
    </row>
    <row r="244" spans="1:14" s="42" customFormat="1" hidden="1">
      <c r="A244"/>
      <c r="B244"/>
      <c r="C244" s="20" t="e">
        <f>#REF!</f>
        <v>#REF!</v>
      </c>
      <c r="D244" s="20"/>
      <c r="E244" s="21"/>
      <c r="F244" s="21" t="e">
        <f>IF(E249&lt;2,"",I244)</f>
        <v>#REF!</v>
      </c>
      <c r="G244" t="e">
        <f>E249</f>
        <v>#REF!</v>
      </c>
      <c r="H244"/>
      <c r="I244" s="21" t="e">
        <f>IF(G244=2,"Twenty ",IF(G244=3,"Thirty ",IF(G244=4,"Forty ",IF(G244=5,"Fifty ",IF(G244=6,"Sixty ",IF(G244=7,"Seventy ",IF(G244=8,"Eighty ",IF(G244=9,"Ninty ",""))))))))</f>
        <v>#REF!</v>
      </c>
      <c r="J244"/>
      <c r="K244" s="21" t="e">
        <f>IF(E250=1,"Eleven lac ",IF(E250=2,"Twelve Lac ",IF(E250=3,"Therteen Lac ",IF(E250=4,"Fourteen Lac ",IF(E250=5,"Fifteen Lac ",IF(E250=6,"Sixteen Lac ",IF(E250=7,"Seventeen Lac ",IF(E250=8,"Eighteen Lac ",L244))))))))</f>
        <v>#REF!</v>
      </c>
      <c r="L244" t="e">
        <f>IF(E250=9,"Ninteen Lac ","Ten Lac ")</f>
        <v>#REF!</v>
      </c>
      <c r="M244" s="24"/>
      <c r="N244"/>
    </row>
    <row r="245" spans="1:14" s="42" customFormat="1" hidden="1">
      <c r="A245"/>
      <c r="B245"/>
      <c r="C245" s="20"/>
      <c r="D245" s="20"/>
      <c r="E245" s="21"/>
      <c r="F245" s="21"/>
      <c r="G245"/>
      <c r="H245"/>
      <c r="I245" s="21"/>
      <c r="J245"/>
      <c r="K245" s="21"/>
      <c r="L245"/>
      <c r="M245" s="24"/>
      <c r="N245"/>
    </row>
    <row r="246" spans="1:14" s="42" customFormat="1" hidden="1">
      <c r="A246"/>
      <c r="B246"/>
      <c r="C246" s="21" t="e">
        <f>D246*1</f>
        <v>#REF!</v>
      </c>
      <c r="D246" s="21" t="e">
        <f>ROUND((C244-C247)*100,0)</f>
        <v>#REF!</v>
      </c>
      <c r="E246" s="21"/>
      <c r="F246" s="21" t="e">
        <f>IF(E249=1,K244,I246)</f>
        <v>#REF!</v>
      </c>
      <c r="G246" t="e">
        <f>E250</f>
        <v>#REF!</v>
      </c>
      <c r="H246"/>
      <c r="I246" s="21" t="e">
        <f>IF(G246=1,"One Lac ",IF(G246=2,"Two Lac ",IF(G246=3,"Three Lac ",IF(G246=4,"Four Lac ",IF(G246=5,"Five Lac ",IF(G246=6,"Six Lac ",IF(G246=7,"Seven Lac ",IF(G246=8,"Eight Lac ",J246))))))))</f>
        <v>#REF!</v>
      </c>
      <c r="J246" t="e">
        <f>IF(G246=9,"Nine Lac ",IF(G246="","",IF(G244=0,"","Lac ")))</f>
        <v>#REF!</v>
      </c>
      <c r="K246" s="21"/>
      <c r="L246"/>
      <c r="M246" s="24"/>
      <c r="N246"/>
    </row>
    <row r="247" spans="1:14" s="42" customFormat="1" hidden="1">
      <c r="A247"/>
      <c r="B247"/>
      <c r="C247" s="20" t="e">
        <f>ROUNDDOWN(C244,0)</f>
        <v>#REF!</v>
      </c>
      <c r="D247" s="21"/>
      <c r="E247" s="21"/>
      <c r="F247" s="21" t="e">
        <f>IF(E251&lt;2,"",I247)</f>
        <v>#REF!</v>
      </c>
      <c r="G247" t="e">
        <f>E251</f>
        <v>#REF!</v>
      </c>
      <c r="H247"/>
      <c r="I247" s="21" t="e">
        <f>IF(G247=2,"Twenty ",IF(G247=3,"Thirty ",IF(G247=4,"Forty ",IF(G247=5,"Fifty ",IF(G247=6,"Sixty ",IF(G247=7,"Seventy ",IF(G247=8,"Eighty ",IF(G247=9,"Ninty ",""))))))))</f>
        <v>#REF!</v>
      </c>
      <c r="J247"/>
      <c r="K247" s="21" t="e">
        <f>IF(E252=1,"Eleven Thousand ",IF(E252=2,"Twelve Thousand ",IF(E252=3,"Therteen Thousand ",IF(E252=4,"Fourteen Thousand ",IF(E252=5,"Fifteen Thousand ",IF(E252=6,"Sixteen Thousand ",IF(E252=7,"Seventeen Thousand ",IF(E252=8,"Eighteen Thousand ",L247))))))))</f>
        <v>#REF!</v>
      </c>
      <c r="L247" t="e">
        <f>IF(E252=9,"Ninteen Thousand ","Ten Thousand ")</f>
        <v>#REF!</v>
      </c>
      <c r="M247" s="24"/>
      <c r="N247"/>
    </row>
    <row r="248" spans="1:14" s="42" customFormat="1" hidden="1">
      <c r="A248"/>
      <c r="B248"/>
      <c r="C248" s="21" t="e">
        <f>RIGHT(C247,8)</f>
        <v>#REF!</v>
      </c>
      <c r="D248" s="21" t="e">
        <f t="shared" ref="D248:D254" si="5">IF(C248=C249,"",LEFT(C248,1))</f>
        <v>#REF!</v>
      </c>
      <c r="E248" s="21"/>
      <c r="F248" s="21" t="e">
        <f>I248</f>
        <v>#REF!</v>
      </c>
      <c r="G248" t="e">
        <f t="shared" ref="G248:G250" si="6">E253</f>
        <v>#REF!</v>
      </c>
      <c r="H248"/>
      <c r="I248" s="21" t="e">
        <f>IF(G248=1,"One Hundred ",IF(G248=2,"Two Hundred ",IF(G248=3,"Three Hundred ",IF(G248=4,"Four Hundred ",IF(G248=5,"Five Hundred ",IF(G248=6,"Six Hundred ",IF(G248=7,"Seven Hundred ",IF(G248=8,"Eight Hundred ",J248))))))))</f>
        <v>#REF!</v>
      </c>
      <c r="J248" t="e">
        <f>IF(G248=9,"Nine Hundred ","")</f>
        <v>#REF!</v>
      </c>
      <c r="K248" s="21"/>
      <c r="L248"/>
      <c r="M248" s="24"/>
      <c r="N248"/>
    </row>
    <row r="249" spans="1:14" s="42" customFormat="1" hidden="1">
      <c r="A249"/>
      <c r="B249"/>
      <c r="C249" s="21" t="e">
        <f>RIGHT(C247,7)</f>
        <v>#REF!</v>
      </c>
      <c r="D249" s="21" t="e">
        <f t="shared" si="5"/>
        <v>#REF!</v>
      </c>
      <c r="E249" s="21" t="e">
        <f t="shared" ref="E249:E255" si="7">IF(D249="","",D249*1)</f>
        <v>#REF!</v>
      </c>
      <c r="F249" s="21" t="e">
        <f>IF(E254&lt;2,"",I249)</f>
        <v>#REF!</v>
      </c>
      <c r="G249" t="e">
        <f t="shared" si="6"/>
        <v>#REF!</v>
      </c>
      <c r="H249"/>
      <c r="I249" s="21" t="e">
        <f>IF(G249=2,"Twenty ",IF(G249=3,"Thirty ",IF(G249=4,"Forty ",IF(G249=5,"Fifty ",IF(G249=6,"Sixty ",IF(G249=7,"Seventy ",IF(G249=8,"Eighty ",IF(G249=9,"Ninty ",""))))))))</f>
        <v>#REF!</v>
      </c>
      <c r="J249"/>
      <c r="K249" s="21" t="e">
        <f>IF(E255=1,"Eleven ",IF(E255=2,"Twelve ",IF(E255=3,"Therteen ",IF(E255=4,"Fourteen ",IF(E255=5,"Fifteen ",IF(E255=6,"Sixteen ",IF(E255=7,"Seventeen ",IF(E255=8,"Eighteen ",L249))))))))</f>
        <v>#REF!</v>
      </c>
      <c r="L249" t="e">
        <f>IF(E255=9,"Ninteen ","Ten ")</f>
        <v>#REF!</v>
      </c>
      <c r="M249" s="24"/>
      <c r="N249"/>
    </row>
    <row r="250" spans="1:14" s="42" customFormat="1" hidden="1">
      <c r="A250"/>
      <c r="B250"/>
      <c r="C250" s="21" t="e">
        <f>RIGHT(C247,6)</f>
        <v>#REF!</v>
      </c>
      <c r="D250" s="21" t="e">
        <f t="shared" si="5"/>
        <v>#REF!</v>
      </c>
      <c r="E250" s="21" t="e">
        <f t="shared" si="7"/>
        <v>#REF!</v>
      </c>
      <c r="F250" s="21" t="e">
        <f>IF(E254=1,K249,I250)</f>
        <v>#REF!</v>
      </c>
      <c r="G250" t="e">
        <f t="shared" si="6"/>
        <v>#REF!</v>
      </c>
      <c r="H250"/>
      <c r="I250" s="21" t="e">
        <f>IF(G250=1,"One ",IF(G250=2,"Two ",IF(G250=3,"Three ",IF(G250=4,"Four ",IF(G250=5,"Five ",IF(G250=6,"Six ",IF(G250=7,"Seven ",IF(G250=8,"Eight ",J250))))))))</f>
        <v>#REF!</v>
      </c>
      <c r="J250" t="e">
        <f>IF(G250=9,"Nine ",IF(G250=0,"",""))</f>
        <v>#REF!</v>
      </c>
      <c r="K250" s="21"/>
      <c r="L250"/>
      <c r="M250" s="24"/>
      <c r="N250"/>
    </row>
    <row r="251" spans="1:14" s="42" customFormat="1" hidden="1">
      <c r="A251"/>
      <c r="B251"/>
      <c r="C251" s="21" t="e">
        <f>RIGHT(C247,5)</f>
        <v>#REF!</v>
      </c>
      <c r="D251" s="21" t="e">
        <f t="shared" si="5"/>
        <v>#REF!</v>
      </c>
      <c r="E251" s="21" t="e">
        <f t="shared" si="7"/>
        <v>#REF!</v>
      </c>
      <c r="F251" s="21"/>
      <c r="G251"/>
      <c r="H251"/>
      <c r="I251"/>
      <c r="J251"/>
      <c r="K251" s="21"/>
      <c r="L251"/>
      <c r="M251" s="24"/>
      <c r="N251"/>
    </row>
    <row r="252" spans="1:14" s="42" customFormat="1" hidden="1">
      <c r="A252"/>
      <c r="B252"/>
      <c r="C252" s="21" t="e">
        <f>RIGHT(C247,4)</f>
        <v>#REF!</v>
      </c>
      <c r="D252" s="21" t="e">
        <f t="shared" si="5"/>
        <v>#REF!</v>
      </c>
      <c r="E252" s="21" t="e">
        <f t="shared" si="7"/>
        <v>#REF!</v>
      </c>
      <c r="F252" s="21" t="e">
        <f>IF(E257&lt;2,"",I252)</f>
        <v>#REF!</v>
      </c>
      <c r="G252" t="e">
        <f>E257</f>
        <v>#REF!</v>
      </c>
      <c r="H252"/>
      <c r="I252" s="21" t="e">
        <f>IF(G252=9,"Nine ",IF(G252=2,"Twenty ",IF(G252=3,"Thirty ",IF(G252=4,"Forty ",IF(G252=5,"Fifty ",IF(G252=6,"Sixty ",IF(G252=7,"Seventy ",IF(G252=8,"Eighty ",""))))))))</f>
        <v>#REF!</v>
      </c>
      <c r="J252"/>
      <c r="K252" s="21" t="e">
        <f>IF(E258=1,"Eleven ",IF(E258=2,"Twelve ",IF(E258=3,"Therteen ",IF(E258=4,"Fourteen ",IF(E258=5,"Fifteen ",IF(E258=6,"Sixteen ",IF(E258=7,"Seventeen ",IF(E258=8,"Eighteen ",L252))))))))</f>
        <v>#REF!</v>
      </c>
      <c r="L252" t="e">
        <f>IF(E258=9,"Ninteen ","Ten ")</f>
        <v>#REF!</v>
      </c>
      <c r="M252" s="24"/>
      <c r="N252"/>
    </row>
    <row r="253" spans="1:14" s="42" customFormat="1" hidden="1">
      <c r="A253"/>
      <c r="B253"/>
      <c r="C253" s="21" t="e">
        <f>RIGHT(C247,3)</f>
        <v>#REF!</v>
      </c>
      <c r="D253" s="21" t="e">
        <f t="shared" si="5"/>
        <v>#REF!</v>
      </c>
      <c r="E253" s="21" t="e">
        <f t="shared" si="7"/>
        <v>#REF!</v>
      </c>
      <c r="F253" s="21" t="e">
        <f>IF(E257&lt;2,K252,I253)</f>
        <v>#REF!</v>
      </c>
      <c r="G253" t="e">
        <f>E258</f>
        <v>#REF!</v>
      </c>
      <c r="H253"/>
      <c r="I253" s="21" t="e">
        <f>IF(G253=1,"One ",IF(G253=2,"Two ",IF(G253=3,"Three ",IF(G253=4,"Four ",IF(G253=5,"Five ",IF(G253=6,"Six ",IF(G253=7,"Seven ",IF(G253=8,"Eight ",J253))))))))</f>
        <v>#REF!</v>
      </c>
      <c r="J253" t="e">
        <f>IF(G253=9,"Nine ",IF(G253=0,"",""))</f>
        <v>#REF!</v>
      </c>
      <c r="K253"/>
      <c r="L253"/>
      <c r="M253" s="24"/>
      <c r="N253"/>
    </row>
    <row r="254" spans="1:14" s="42" customFormat="1" hidden="1">
      <c r="A254"/>
      <c r="B254"/>
      <c r="C254" s="21" t="e">
        <f>RIGHT(C247,2)</f>
        <v>#REF!</v>
      </c>
      <c r="D254" s="21" t="e">
        <f t="shared" si="5"/>
        <v>#REF!</v>
      </c>
      <c r="E254" s="21" t="e">
        <f t="shared" si="7"/>
        <v>#REF!</v>
      </c>
      <c r="F254"/>
      <c r="G254"/>
      <c r="H254"/>
      <c r="I254"/>
      <c r="J254"/>
      <c r="K254"/>
      <c r="L254"/>
      <c r="M254" s="24"/>
      <c r="N254"/>
    </row>
    <row r="255" spans="1:14" s="42" customFormat="1" hidden="1">
      <c r="A255"/>
      <c r="B255"/>
      <c r="C255" s="21" t="e">
        <f>RIGHT(C247,1)</f>
        <v>#REF!</v>
      </c>
      <c r="D255" s="21" t="e">
        <f>IF(C255=D256,"",LEFT(C255,1))</f>
        <v>#REF!</v>
      </c>
      <c r="E255" s="21" t="e">
        <f t="shared" si="7"/>
        <v>#REF!</v>
      </c>
      <c r="F255" t="e">
        <f>IF(C244&lt;1,"Zero ","")</f>
        <v>#REF!</v>
      </c>
      <c r="G255"/>
      <c r="H255"/>
      <c r="I255"/>
      <c r="J255"/>
      <c r="K255"/>
      <c r="L255"/>
      <c r="M255" s="24"/>
      <c r="N255"/>
    </row>
    <row r="256" spans="1:14" s="42" customFormat="1" hidden="1">
      <c r="A256"/>
      <c r="B256"/>
      <c r="C256" s="21"/>
      <c r="D256" s="21"/>
      <c r="E256" s="21"/>
      <c r="F256" t="e">
        <f>IF(C246&gt;=1,"and ","")</f>
        <v>#REF!</v>
      </c>
      <c r="G256"/>
      <c r="H256"/>
      <c r="I256"/>
      <c r="J256"/>
      <c r="K256"/>
      <c r="L256"/>
      <c r="M256" s="24"/>
      <c r="N256"/>
    </row>
    <row r="257" spans="1:14" s="42" customFormat="1" hidden="1">
      <c r="A257"/>
      <c r="B257"/>
      <c r="C257" s="21" t="e">
        <f>RIGHT(C246,2)</f>
        <v>#REF!</v>
      </c>
      <c r="D257" s="21" t="e">
        <f>IF(C257=C258,"",LEFT(C257,1))</f>
        <v>#REF!</v>
      </c>
      <c r="E257" s="21" t="e">
        <f>IF(D257="","",D257*1)</f>
        <v>#REF!</v>
      </c>
      <c r="F257" t="e">
        <f>IF(C246&gt;=1,"Paisa Only","Only")</f>
        <v>#REF!</v>
      </c>
      <c r="G257"/>
      <c r="H257"/>
      <c r="I257"/>
      <c r="J257"/>
      <c r="K257"/>
      <c r="L257"/>
      <c r="M257" s="24"/>
      <c r="N257"/>
    </row>
    <row r="258" spans="1:14" s="42" customFormat="1" hidden="1">
      <c r="A258"/>
      <c r="B258"/>
      <c r="C258" s="21" t="e">
        <f>RIGHT(C246,1)</f>
        <v>#REF!</v>
      </c>
      <c r="D258" s="21" t="e">
        <f>IF(C258=G259,"",LEFT(C258,1))</f>
        <v>#REF!</v>
      </c>
      <c r="E258" s="21" t="e">
        <f>IF(D258="","",D258*1)</f>
        <v>#REF!</v>
      </c>
      <c r="F258"/>
      <c r="G258"/>
      <c r="H258"/>
      <c r="I258"/>
      <c r="J258"/>
      <c r="K258"/>
      <c r="L258"/>
      <c r="M258" s="24"/>
      <c r="N258"/>
    </row>
    <row r="259" spans="1:14" s="42" customFormat="1" hidden="1">
      <c r="A259"/>
      <c r="B259"/>
      <c r="C259" s="21" t="e">
        <f>F255&amp;F244&amp;F246&amp;F247&amp;#REF!&amp;F248&amp;F249&amp;F250&amp;F256&amp;F252&amp;F253&amp;F257</f>
        <v>#REF!</v>
      </c>
      <c r="D259" s="21"/>
      <c r="E259" s="21"/>
      <c r="F259" s="21"/>
      <c r="G259" s="21"/>
      <c r="H259" s="21"/>
      <c r="I259" s="21"/>
      <c r="J259" s="21"/>
      <c r="K259" s="21"/>
      <c r="L259"/>
      <c r="M259" s="24"/>
      <c r="N259"/>
    </row>
    <row r="260" spans="1:14" s="42" customFormat="1" hidden="1">
      <c r="A260"/>
      <c r="B260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/>
    </row>
    <row r="261" spans="1:14" s="42" customFormat="1" hidden="1">
      <c r="A261"/>
      <c r="B261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/>
    </row>
    <row r="262" spans="1:14" s="42" customFormat="1" hidden="1">
      <c r="A262"/>
      <c r="B262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/>
    </row>
    <row r="263" spans="1:14" s="42" customFormat="1" hidden="1">
      <c r="A263"/>
      <c r="B263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/>
    </row>
    <row r="264" spans="1:14" s="42" customFormat="1" hidden="1">
      <c r="A264"/>
      <c r="B26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/>
    </row>
    <row r="265" spans="1:14" s="42" customFormat="1" hidden="1">
      <c r="A265"/>
      <c r="B265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/>
    </row>
    <row r="266" spans="1:14" s="42" customFormat="1" hidden="1">
      <c r="A266"/>
      <c r="B266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/>
    </row>
    <row r="267" spans="1:14" s="42" customFormat="1" hidden="1">
      <c r="A267"/>
      <c r="B267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/>
    </row>
    <row r="268" spans="1:14" s="42" customFormat="1" hidden="1">
      <c r="A268"/>
      <c r="B268"/>
      <c r="C268" s="17" t="s">
        <v>19</v>
      </c>
      <c r="D268" s="19" t="e">
        <f>C284</f>
        <v>#REF!</v>
      </c>
      <c r="E268" s="19"/>
      <c r="F268" s="19"/>
      <c r="G268" s="19"/>
      <c r="H268" s="19"/>
      <c r="I268" s="19"/>
      <c r="J268" s="19"/>
      <c r="K268" s="19"/>
      <c r="L268" s="19"/>
      <c r="M268" s="24"/>
      <c r="N268"/>
    </row>
    <row r="269" spans="1:14" s="42" customFormat="1" hidden="1">
      <c r="A269"/>
      <c r="B269"/>
      <c r="C269" s="20" t="e">
        <f>#REF!</f>
        <v>#REF!</v>
      </c>
      <c r="D269" s="20"/>
      <c r="E269" s="21"/>
      <c r="F269" s="21" t="e">
        <f>IF(E274&lt;2,"",I269)</f>
        <v>#REF!</v>
      </c>
      <c r="G269" t="e">
        <f t="shared" ref="G269:G275" si="8">E274</f>
        <v>#REF!</v>
      </c>
      <c r="H269"/>
      <c r="I269" s="21" t="e">
        <f>IF(G269=2,"Twenty ",IF(G269=3,"Thirty ",IF(G269=4,"Forty ",IF(G269=5,"Fifty ",IF(G269=6,"Sixty ",IF(G269=7,"Seventy ",IF(G269=8,"Eighty ",IF(G269=9,"Ninty ",""))))))))</f>
        <v>#REF!</v>
      </c>
      <c r="J269"/>
      <c r="K269" s="21" t="e">
        <f>IF(E275=1,"Eleven lac ",IF(E275=2,"Twelve Lac ",IF(E275=3,"Therteen Lac ",IF(E275=4,"Fourteen Lac ",IF(E275=5,"Fifteen Lac ",IF(E275=6,"Sixteen Lac ",IF(E275=7,"Seventeen Lac ",IF(E275=8,"Eighteen Lac ",L269))))))))</f>
        <v>#REF!</v>
      </c>
      <c r="L269" t="e">
        <f>IF(E275=9,"Ninteen Lac ","Ten Lac ")</f>
        <v>#REF!</v>
      </c>
      <c r="M269" s="24"/>
      <c r="N269"/>
    </row>
    <row r="270" spans="1:14" s="42" customFormat="1" hidden="1">
      <c r="A270"/>
      <c r="B270"/>
      <c r="C270" s="21" t="e">
        <f>D270*1</f>
        <v>#REF!</v>
      </c>
      <c r="D270" s="21" t="e">
        <f>ROUND((C269-C271)*100,0)</f>
        <v>#REF!</v>
      </c>
      <c r="E270" s="21"/>
      <c r="F270" s="21" t="e">
        <f>IF(E274=1,K269,I270)</f>
        <v>#REF!</v>
      </c>
      <c r="G270" t="e">
        <f t="shared" si="8"/>
        <v>#REF!</v>
      </c>
      <c r="H270"/>
      <c r="I270" s="21" t="e">
        <f>IF(G270=1,"One Lac ",IF(G270=2,"Two Lac ",IF(G270=3,"Three Lac ",IF(G270=4,"Four Lac ",IF(G270=5,"Five Lac ",IF(G270=6,"Six Lac ",IF(G270=7,"Seven Lac ",IF(G270=8,"Eight Lac ",J270))))))))</f>
        <v>#REF!</v>
      </c>
      <c r="J270" t="e">
        <f>IF(G270=9,"Nine Lac ",IF(G270="","",IF(G269=0,"","Lac ")))</f>
        <v>#REF!</v>
      </c>
      <c r="K270" s="21"/>
      <c r="L270"/>
      <c r="M270" s="24"/>
      <c r="N270"/>
    </row>
    <row r="271" spans="1:14" s="42" customFormat="1" hidden="1">
      <c r="A271"/>
      <c r="B271"/>
      <c r="C271" s="20" t="e">
        <f>ROUNDDOWN(C269,0)</f>
        <v>#REF!</v>
      </c>
      <c r="D271" s="21"/>
      <c r="E271" s="21"/>
      <c r="F271" s="21" t="e">
        <f>IF(E276&lt;2,"",I271)</f>
        <v>#REF!</v>
      </c>
      <c r="G271" t="e">
        <f t="shared" si="8"/>
        <v>#REF!</v>
      </c>
      <c r="H271"/>
      <c r="I271" s="21" t="e">
        <f>IF(G271=2,"Twenty ",IF(G271=3,"Thirty ",IF(G271=4,"Forty ",IF(G271=5,"Fifty ",IF(G271=6,"Sixty ",IF(G271=7,"Seventy ",IF(G271=8,"Eighty ",IF(G271=9,"Ninty ",""))))))))</f>
        <v>#REF!</v>
      </c>
      <c r="J271"/>
      <c r="K271" s="21" t="e">
        <f>IF(E277=1,"Eleven Thousand ",IF(E277=2,"Twelve Thousand ",IF(E277=3,"Therteen Thousand ",IF(E277=4,"Fourteen Thousand ",IF(E277=5,"Fifteen Thousand ",IF(E277=6,"Sixteen Thousand ",IF(E277=7,"Seventeen Thousand ",IF(E277=8,"Eighteen Thousand ",L271))))))))</f>
        <v>#REF!</v>
      </c>
      <c r="L271" t="e">
        <f>IF(E277=9,"Ninteen Thousand ","Ten Thousand ")</f>
        <v>#REF!</v>
      </c>
      <c r="M271" s="24"/>
      <c r="N271"/>
    </row>
    <row r="272" spans="1:14" s="42" customFormat="1" hidden="1">
      <c r="A272"/>
      <c r="B272"/>
      <c r="C272" s="21" t="e">
        <f>RIGHT(C271,9)</f>
        <v>#REF!</v>
      </c>
      <c r="D272" s="21" t="e">
        <f t="shared" ref="D272:D279" si="9">IF(C272=C273,"",LEFT(C272,1))</f>
        <v>#REF!</v>
      </c>
      <c r="E272" s="21"/>
      <c r="F272" s="21" t="e">
        <f>IF(E276=1,K271,I272)</f>
        <v>#REF!</v>
      </c>
      <c r="G272" t="e">
        <f t="shared" si="8"/>
        <v>#REF!</v>
      </c>
      <c r="H272"/>
      <c r="I272" s="21" t="e">
        <f>IF(G272=1,"One Thousand ",IF(G272=2,"Two Thousand ",IF(G272=3,"Three Thousand ",IF(G272=4,"Four Thousand ",IF(G272=5,"Five Thousand ",IF(G272=6,"Six Thousand ",IF(G272=7,"Seven Thousand ",IF(G272=8,"Eight Thousand ",J272))))))))</f>
        <v>#REF!</v>
      </c>
      <c r="J272" t="e">
        <f>IF(G272=9,"Nine Thousand ",IF(G272="","",IF(G271=0,"","Thousand ")))</f>
        <v>#REF!</v>
      </c>
      <c r="K272" s="21"/>
      <c r="L272"/>
      <c r="M272" s="24"/>
      <c r="N272"/>
    </row>
    <row r="273" spans="1:14" s="42" customFormat="1" hidden="1">
      <c r="A273"/>
      <c r="B273"/>
      <c r="C273" s="21" t="e">
        <f>RIGHT(C271,8)</f>
        <v>#REF!</v>
      </c>
      <c r="D273" s="21" t="e">
        <f t="shared" si="9"/>
        <v>#REF!</v>
      </c>
      <c r="E273" s="21"/>
      <c r="F273" s="21" t="e">
        <f>I273</f>
        <v>#REF!</v>
      </c>
      <c r="G273" t="e">
        <f t="shared" si="8"/>
        <v>#REF!</v>
      </c>
      <c r="H273"/>
      <c r="I273" s="21" t="e">
        <f>IF(G273=1,"One Hundred ",IF(G273=2,"Two Hundred ",IF(G273=3,"Three Hundred ",IF(G273=4,"Four Hundred ",IF(G273=5,"Five Hundred ",IF(G273=6,"Six Hundred ",IF(G273=7,"Seven Hundred ",IF(G273=8,"Eight Hundred ",J273))))))))</f>
        <v>#REF!</v>
      </c>
      <c r="J273" t="e">
        <f>IF(G273=9,"Nine Hundred ","")</f>
        <v>#REF!</v>
      </c>
      <c r="K273" s="21"/>
      <c r="L273"/>
      <c r="M273" s="24"/>
      <c r="N273"/>
    </row>
    <row r="274" spans="1:14" s="42" customFormat="1" hidden="1">
      <c r="A274"/>
      <c r="B274"/>
      <c r="C274" s="21" t="e">
        <f>RIGHT(C271,7)</f>
        <v>#REF!</v>
      </c>
      <c r="D274" s="21" t="e">
        <f t="shared" si="9"/>
        <v>#REF!</v>
      </c>
      <c r="E274" s="21" t="e">
        <f t="shared" ref="E274:E280" si="10">IF(D274="","",D274*1)</f>
        <v>#REF!</v>
      </c>
      <c r="F274" s="21" t="e">
        <f>IF(E279&lt;2,"",I274)</f>
        <v>#REF!</v>
      </c>
      <c r="G274" t="e">
        <f t="shared" si="8"/>
        <v>#REF!</v>
      </c>
      <c r="H274"/>
      <c r="I274" s="21" t="e">
        <f>IF(G274=2,"Twenty ",IF(G274=3,"Thirty ",IF(G274=4,"Forty ",IF(G274=5,"Fifty ",IF(G274=6,"Sixty ",IF(G274=7,"Seventy ",IF(G274=8,"Eighty ",IF(G274=9,"Ninty ",""))))))))</f>
        <v>#REF!</v>
      </c>
      <c r="J274"/>
      <c r="K274" s="21" t="e">
        <f>IF(E280=1,"Eleven ",IF(E280=2,"Twelve ",IF(E280=3,"Therteen ",IF(E280=4,"Fourteen ",IF(E280=5,"Fifteen ",IF(E280=6,"Sixteen ",IF(E280=7,"Seventeen ",IF(E280=8,"Eighteen ",L274))))))))</f>
        <v>#REF!</v>
      </c>
      <c r="L274" t="e">
        <f>IF(E280=9,"Ninteen ","Ten ")</f>
        <v>#REF!</v>
      </c>
      <c r="M274" s="24"/>
      <c r="N274"/>
    </row>
    <row r="275" spans="1:14" s="42" customFormat="1" hidden="1">
      <c r="A275"/>
      <c r="B275"/>
      <c r="C275" s="21" t="e">
        <f>RIGHT(C271,6)</f>
        <v>#REF!</v>
      </c>
      <c r="D275" s="21" t="e">
        <f t="shared" si="9"/>
        <v>#REF!</v>
      </c>
      <c r="E275" s="21" t="e">
        <f t="shared" si="10"/>
        <v>#REF!</v>
      </c>
      <c r="F275" s="21" t="e">
        <f>IF(E279=1,K274,I275)</f>
        <v>#REF!</v>
      </c>
      <c r="G275" t="e">
        <f t="shared" si="8"/>
        <v>#REF!</v>
      </c>
      <c r="H275"/>
      <c r="I275" s="21" t="e">
        <f>IF(G275=1,"One ",IF(G275=2,"Two ",IF(G275=3,"Three ",IF(G275=4,"Four ",IF(G275=5,"Five ",IF(G275=6,"Six ",IF(G275=7,"Seven ",IF(G275=8,"Eight ",J275))))))))</f>
        <v>#REF!</v>
      </c>
      <c r="J275" t="e">
        <f>IF(G275=9,"Nine ",IF(G275=0,"",""))</f>
        <v>#REF!</v>
      </c>
      <c r="K275" s="21"/>
      <c r="L275"/>
      <c r="M275" s="24"/>
      <c r="N275"/>
    </row>
    <row r="276" spans="1:14" s="42" customFormat="1" hidden="1">
      <c r="A276"/>
      <c r="B276"/>
      <c r="C276" s="21" t="e">
        <f>RIGHT(C271,5)</f>
        <v>#REF!</v>
      </c>
      <c r="D276" s="21" t="e">
        <f t="shared" si="9"/>
        <v>#REF!</v>
      </c>
      <c r="E276" s="21" t="e">
        <f t="shared" si="10"/>
        <v>#REF!</v>
      </c>
      <c r="F276" s="21"/>
      <c r="G276"/>
      <c r="H276"/>
      <c r="I276"/>
      <c r="J276"/>
      <c r="K276" s="21"/>
      <c r="L276"/>
      <c r="M276" s="24"/>
      <c r="N276"/>
    </row>
    <row r="277" spans="1:14" s="42" customFormat="1" hidden="1">
      <c r="A277"/>
      <c r="B277"/>
      <c r="C277" s="21" t="e">
        <f>RIGHT(C271,4)</f>
        <v>#REF!</v>
      </c>
      <c r="D277" s="21" t="e">
        <f t="shared" si="9"/>
        <v>#REF!</v>
      </c>
      <c r="E277" s="21" t="e">
        <f t="shared" si="10"/>
        <v>#REF!</v>
      </c>
      <c r="F277" s="21" t="e">
        <f>IF(E282&lt;2,"",I277)</f>
        <v>#REF!</v>
      </c>
      <c r="G277" t="e">
        <f>E282</f>
        <v>#REF!</v>
      </c>
      <c r="H277"/>
      <c r="I277" s="21" t="e">
        <f>IF(G277=9,"Nine ",IF(G277=2,"Twenty ",IF(G277=3,"Thirty ",IF(G277=4,"Forty ",IF(G277=5,"Fifty ",IF(G277=6,"Sixty ",IF(G277=7,"Seventy ",IF(G277=8,"Eighty ",""))))))))</f>
        <v>#REF!</v>
      </c>
      <c r="J277"/>
      <c r="K277" s="21" t="e">
        <f>IF(E283=1,"Eleven ",IF(E283=2,"Twelve ",IF(E283=3,"Therteen ",IF(E283=4,"Fourteen ",IF(E283=5,"Fifteen ",IF(E283=6,"Sixteen ",IF(E283=7,"Seventeen ",IF(E283=8,"Eighteen ",L277))))))))</f>
        <v>#REF!</v>
      </c>
      <c r="L277" t="e">
        <f>IF(E283=9,"Ninteen ","Ten ")</f>
        <v>#REF!</v>
      </c>
      <c r="M277" s="24"/>
      <c r="N277"/>
    </row>
    <row r="278" spans="1:14" s="42" customFormat="1" hidden="1">
      <c r="A278"/>
      <c r="B278"/>
      <c r="C278" s="21" t="e">
        <f>RIGHT(C271,3)</f>
        <v>#REF!</v>
      </c>
      <c r="D278" s="21" t="e">
        <f t="shared" si="9"/>
        <v>#REF!</v>
      </c>
      <c r="E278" s="21" t="e">
        <f t="shared" si="10"/>
        <v>#REF!</v>
      </c>
      <c r="F278" s="21" t="e">
        <f>IF(E282&lt;2,K277,I278)</f>
        <v>#REF!</v>
      </c>
      <c r="G278" t="e">
        <f>E283</f>
        <v>#REF!</v>
      </c>
      <c r="H278"/>
      <c r="I278" s="21" t="e">
        <f>IF(G278=1,"One ",IF(G278=2,"Two ",IF(G278=3,"Three ",IF(G278=4,"Four ",IF(G278=5,"Five ",IF(G278=6,"Six ",IF(G278=7,"Seven ",IF(G278=8,"Eight ",J278))))))))</f>
        <v>#REF!</v>
      </c>
      <c r="J278" t="e">
        <f>IF(G278=9,"Nine ",IF(G278=0,"",""))</f>
        <v>#REF!</v>
      </c>
      <c r="K278"/>
      <c r="L278"/>
      <c r="M278" s="24"/>
      <c r="N278"/>
    </row>
    <row r="279" spans="1:14" s="42" customFormat="1" hidden="1">
      <c r="A279"/>
      <c r="B279"/>
      <c r="C279" s="21" t="e">
        <f>RIGHT(C271,2)</f>
        <v>#REF!</v>
      </c>
      <c r="D279" s="21" t="e">
        <f t="shared" si="9"/>
        <v>#REF!</v>
      </c>
      <c r="E279" s="21" t="e">
        <f t="shared" si="10"/>
        <v>#REF!</v>
      </c>
      <c r="F279"/>
      <c r="G279"/>
      <c r="H279"/>
      <c r="I279"/>
      <c r="J279"/>
      <c r="K279"/>
      <c r="L279"/>
      <c r="M279" s="24"/>
      <c r="N279"/>
    </row>
    <row r="280" spans="1:14" s="42" customFormat="1" hidden="1">
      <c r="A280"/>
      <c r="B280"/>
      <c r="C280" s="21" t="e">
        <f>RIGHT(C271,1)</f>
        <v>#REF!</v>
      </c>
      <c r="D280" s="21" t="e">
        <f>IF(C280=D281,"",LEFT(C280,1))</f>
        <v>#REF!</v>
      </c>
      <c r="E280" s="21" t="e">
        <f t="shared" si="10"/>
        <v>#REF!</v>
      </c>
      <c r="F280" t="e">
        <f>IF(C269&lt;1,"Zero ","")</f>
        <v>#REF!</v>
      </c>
      <c r="G280"/>
      <c r="H280"/>
      <c r="I280"/>
      <c r="J280"/>
      <c r="K280"/>
      <c r="L280"/>
      <c r="M280" s="24"/>
      <c r="N280"/>
    </row>
    <row r="281" spans="1:14" s="42" customFormat="1" hidden="1">
      <c r="A281"/>
      <c r="B281"/>
      <c r="C281" s="21"/>
      <c r="D281" s="21"/>
      <c r="E281" s="21"/>
      <c r="F281" t="e">
        <f>IF(C270&gt;=1,"and ","")</f>
        <v>#REF!</v>
      </c>
      <c r="G281"/>
      <c r="H281"/>
      <c r="I281"/>
      <c r="J281"/>
      <c r="K281"/>
      <c r="L281"/>
      <c r="M281" s="24"/>
      <c r="N281"/>
    </row>
    <row r="282" spans="1:14" s="42" customFormat="1" hidden="1">
      <c r="A282"/>
      <c r="B282"/>
      <c r="C282" s="21" t="e">
        <f>RIGHT(C270,2)</f>
        <v>#REF!</v>
      </c>
      <c r="D282" s="21" t="e">
        <f>IF(C282=C283,"",LEFT(C282,1))</f>
        <v>#REF!</v>
      </c>
      <c r="E282" s="21" t="e">
        <f>IF(D282="","",D282*1)</f>
        <v>#REF!</v>
      </c>
      <c r="F282" t="e">
        <f>IF(C270&gt;=1,"Paisa Only","Only")</f>
        <v>#REF!</v>
      </c>
      <c r="G282"/>
      <c r="H282"/>
      <c r="I282"/>
      <c r="J282"/>
      <c r="K282"/>
      <c r="L282"/>
      <c r="M282" s="24"/>
      <c r="N282"/>
    </row>
    <row r="283" spans="1:14" s="42" customFormat="1" hidden="1">
      <c r="A283"/>
      <c r="B283"/>
      <c r="C283" s="21" t="e">
        <f>RIGHT(C270,1)</f>
        <v>#REF!</v>
      </c>
      <c r="D283" s="21" t="e">
        <f>IF(C283=G284,"",LEFT(C283,1))</f>
        <v>#REF!</v>
      </c>
      <c r="E283" s="21" t="e">
        <f>IF(D283="","",D283*1)</f>
        <v>#REF!</v>
      </c>
      <c r="F283"/>
      <c r="G283"/>
      <c r="H283"/>
      <c r="I283"/>
      <c r="J283"/>
      <c r="K283"/>
      <c r="L283"/>
      <c r="M283" s="24"/>
      <c r="N283"/>
    </row>
    <row r="284" spans="1:14" s="42" customFormat="1" hidden="1">
      <c r="A284"/>
      <c r="B284"/>
      <c r="C284" s="21" t="e">
        <f>F280&amp;F269&amp;F270&amp;F271&amp;F272&amp;F273&amp;F274&amp;F275&amp;F281&amp;F277&amp;F278&amp;F282</f>
        <v>#REF!</v>
      </c>
      <c r="D284" s="21"/>
      <c r="E284" s="21"/>
      <c r="F284" s="21"/>
      <c r="G284" s="21"/>
      <c r="H284" s="21"/>
      <c r="I284" s="21"/>
      <c r="J284" s="21"/>
      <c r="K284" s="21"/>
      <c r="L284"/>
      <c r="M284" s="24"/>
      <c r="N284"/>
    </row>
    <row r="285" spans="1:14" s="42" customFormat="1" hidden="1">
      <c r="A285"/>
      <c r="B285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/>
    </row>
    <row r="286" spans="1:14" s="42" customFormat="1" hidden="1">
      <c r="A286"/>
      <c r="B286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/>
    </row>
    <row r="287" spans="1:14" s="42" customFormat="1" hidden="1">
      <c r="A287"/>
      <c r="B287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/>
    </row>
    <row r="288" spans="1:14" s="42" customFormat="1" hidden="1">
      <c r="A288"/>
      <c r="B288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/>
    </row>
    <row r="289" spans="1:14" s="42" customFormat="1" hidden="1">
      <c r="A289"/>
      <c r="B289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/>
    </row>
    <row r="290" spans="1:14" s="42" customFormat="1" hidden="1">
      <c r="A290"/>
      <c r="B290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/>
    </row>
    <row r="291" spans="1:14" s="42" customFormat="1" hidden="1">
      <c r="A291"/>
      <c r="B291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/>
    </row>
    <row r="292" spans="1:14" s="42" customFormat="1" hidden="1">
      <c r="A292"/>
      <c r="B292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/>
    </row>
    <row r="293" spans="1:14" s="42" customFormat="1" hidden="1">
      <c r="A293"/>
      <c r="B293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/>
    </row>
    <row r="294" spans="1:14" s="42" customFormat="1" hidden="1">
      <c r="A294"/>
      <c r="B29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/>
    </row>
    <row r="295" spans="1:14" s="42" customFormat="1" hidden="1">
      <c r="A295"/>
      <c r="B295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/>
    </row>
    <row r="296" spans="1:14" s="42" customFormat="1" hidden="1">
      <c r="A296"/>
      <c r="B296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/>
    </row>
    <row r="297" spans="1:14" s="42" customFormat="1" hidden="1">
      <c r="A297"/>
      <c r="B297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/>
    </row>
    <row r="298" spans="1:14" s="42" customFormat="1" hidden="1">
      <c r="A298"/>
      <c r="B298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/>
    </row>
    <row r="299" spans="1:14" s="42" customFormat="1" hidden="1">
      <c r="A299"/>
      <c r="B299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/>
    </row>
    <row r="300" spans="1:14" s="42" customFormat="1" hidden="1">
      <c r="A300"/>
      <c r="B300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/>
    </row>
    <row r="301" spans="1:14" s="42" customFormat="1" hidden="1">
      <c r="A301"/>
      <c r="B301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/>
    </row>
    <row r="302" spans="1:14" s="42" customFormat="1" hidden="1">
      <c r="A302"/>
      <c r="B302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/>
    </row>
    <row r="303" spans="1:14" s="42" customFormat="1" hidden="1">
      <c r="A303"/>
      <c r="B303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/>
    </row>
    <row r="304" spans="1:14" s="42" customFormat="1" hidden="1">
      <c r="A304"/>
      <c r="B30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/>
    </row>
    <row r="305" spans="1:14" s="42" customFormat="1" hidden="1">
      <c r="A305"/>
      <c r="B305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/>
    </row>
    <row r="306" spans="1:14" s="42" customFormat="1" hidden="1">
      <c r="A306"/>
      <c r="B306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/>
    </row>
    <row r="307" spans="1:14" s="42" customFormat="1" hidden="1">
      <c r="A307"/>
      <c r="B307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/>
    </row>
    <row r="308" spans="1:14" s="42" customFormat="1" hidden="1">
      <c r="A308"/>
      <c r="B308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/>
    </row>
    <row r="309" spans="1:14" s="42" customFormat="1" hidden="1">
      <c r="A309"/>
      <c r="B309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/>
    </row>
    <row r="310" spans="1:14" s="42" customFormat="1" hidden="1">
      <c r="A310"/>
      <c r="B310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/>
    </row>
    <row r="311" spans="1:14" s="42" customFormat="1" hidden="1">
      <c r="A311"/>
      <c r="B311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/>
    </row>
    <row r="312" spans="1:14" s="42" customFormat="1" hidden="1">
      <c r="A312"/>
      <c r="B312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/>
    </row>
    <row r="313" spans="1:14" s="42" customFormat="1" hidden="1">
      <c r="A313"/>
      <c r="B313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/>
    </row>
    <row r="314" spans="1:14" s="42" customFormat="1" hidden="1">
      <c r="A314"/>
      <c r="B31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/>
    </row>
    <row r="315" spans="1:14" s="42" customFormat="1" hidden="1">
      <c r="A315"/>
      <c r="B315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/>
    </row>
    <row r="316" spans="1:14" s="42" customFormat="1" hidden="1">
      <c r="A316"/>
      <c r="B316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/>
    </row>
    <row r="317" spans="1:14" s="42" customFormat="1" hidden="1">
      <c r="A317"/>
      <c r="B317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/>
    </row>
    <row r="318" spans="1:14" s="42" customFormat="1" hidden="1">
      <c r="A318"/>
      <c r="B318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/>
    </row>
    <row r="319" spans="1:14" s="42" customFormat="1" hidden="1">
      <c r="A319"/>
      <c r="B319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/>
    </row>
    <row r="320" spans="1:14" s="42" customFormat="1" hidden="1">
      <c r="A320"/>
      <c r="B320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/>
    </row>
    <row r="321" spans="1:14" s="42" customFormat="1" hidden="1">
      <c r="A321"/>
      <c r="B321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/>
    </row>
    <row r="322" spans="1:14" s="42" customFormat="1" hidden="1">
      <c r="A322"/>
      <c r="B322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/>
    </row>
    <row r="323" spans="1:14" s="42" customFormat="1" hidden="1">
      <c r="A323"/>
      <c r="B323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/>
    </row>
    <row r="324" spans="1:14" s="42" customFormat="1" hidden="1">
      <c r="A324"/>
      <c r="B3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/>
    </row>
    <row r="325" spans="1:14" s="42" customFormat="1" hidden="1">
      <c r="A325"/>
      <c r="B325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/>
    </row>
    <row r="326" spans="1:14" s="42" customFormat="1" hidden="1">
      <c r="A326"/>
      <c r="B326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/>
    </row>
    <row r="327" spans="1:14" s="42" customFormat="1" hidden="1">
      <c r="A327"/>
      <c r="B327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/>
    </row>
    <row r="328" spans="1:14" s="42" customFormat="1" hidden="1">
      <c r="A328"/>
      <c r="B328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/>
    </row>
    <row r="329" spans="1:14" s="42" customFormat="1" hidden="1">
      <c r="A329"/>
      <c r="B329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/>
    </row>
    <row r="330" spans="1:14" s="42" customFormat="1" hidden="1">
      <c r="A330"/>
      <c r="B330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/>
    </row>
    <row r="331" spans="1:14" s="42" customFormat="1" hidden="1">
      <c r="A331"/>
      <c r="B331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/>
    </row>
    <row r="332" spans="1:14" s="42" customFormat="1" hidden="1">
      <c r="A332"/>
      <c r="B332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/>
    </row>
    <row r="333" spans="1:14" s="42" customFormat="1" hidden="1">
      <c r="A333"/>
      <c r="B333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/>
    </row>
    <row r="334" spans="1:14" s="42" customFormat="1" hidden="1">
      <c r="A334"/>
      <c r="B33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/>
    </row>
    <row r="335" spans="1:14" s="42" customFormat="1" hidden="1">
      <c r="A335"/>
      <c r="B335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/>
    </row>
    <row r="336" spans="1:14" s="42" customFormat="1" hidden="1">
      <c r="A336"/>
      <c r="B336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/>
    </row>
    <row r="337" spans="1:14" s="42" customFormat="1" hidden="1">
      <c r="A337"/>
      <c r="B337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/>
    </row>
    <row r="338" spans="1:14" s="42" customFormat="1" hidden="1">
      <c r="A338"/>
      <c r="B338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/>
    </row>
    <row r="339" spans="1:14" s="42" customFormat="1" hidden="1">
      <c r="A339"/>
      <c r="B339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/>
    </row>
    <row r="340" spans="1:14" s="42" customFormat="1" hidden="1">
      <c r="A340"/>
      <c r="B340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/>
    </row>
    <row r="341" spans="1:14" s="42" customFormat="1" hidden="1">
      <c r="A341"/>
      <c r="B341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/>
    </row>
    <row r="342" spans="1:14" s="42" customFormat="1" hidden="1">
      <c r="A342"/>
      <c r="B342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/>
    </row>
    <row r="343" spans="1:14" s="42" customFormat="1" hidden="1">
      <c r="A343"/>
      <c r="B343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/>
    </row>
    <row r="344" spans="1:14" s="42" customFormat="1" hidden="1">
      <c r="A344"/>
      <c r="B34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/>
    </row>
    <row r="345" spans="1:14" s="42" customFormat="1" hidden="1">
      <c r="A345"/>
      <c r="B345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/>
    </row>
    <row r="346" spans="1:14" s="42" customFormat="1" hidden="1">
      <c r="A346"/>
      <c r="B346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/>
    </row>
    <row r="347" spans="1:14" s="42" customFormat="1" hidden="1">
      <c r="A347"/>
      <c r="B347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/>
    </row>
    <row r="348" spans="1:14" s="42" customFormat="1" hidden="1">
      <c r="A348"/>
      <c r="B348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/>
    </row>
    <row r="349" spans="1:14" s="42" customFormat="1" hidden="1">
      <c r="A349"/>
      <c r="B349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/>
    </row>
    <row r="350" spans="1:14" s="42" customFormat="1" hidden="1">
      <c r="A350"/>
      <c r="B350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/>
    </row>
    <row r="351" spans="1:14" s="42" customFormat="1" hidden="1">
      <c r="A351"/>
      <c r="B351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/>
    </row>
    <row r="352" spans="1:14" s="42" customFormat="1" hidden="1">
      <c r="A352"/>
      <c r="B352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/>
    </row>
    <row r="353" spans="1:14" s="42" customFormat="1" hidden="1">
      <c r="A353"/>
      <c r="B353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/>
    </row>
    <row r="354" spans="1:14" s="42" customFormat="1" hidden="1">
      <c r="A354"/>
      <c r="B35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/>
    </row>
    <row r="355" spans="1:14" s="42" customFormat="1" hidden="1">
      <c r="A355"/>
      <c r="B355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/>
    </row>
    <row r="356" spans="1:14" s="42" customFormat="1" hidden="1">
      <c r="A356"/>
      <c r="B356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/>
    </row>
    <row r="357" spans="1:14" s="42" customFormat="1" hidden="1">
      <c r="A357"/>
      <c r="B357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/>
    </row>
    <row r="358" spans="1:14" s="42" customFormat="1" hidden="1">
      <c r="A358"/>
      <c r="B358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/>
    </row>
    <row r="359" spans="1:14" s="42" customFormat="1" hidden="1">
      <c r="A359"/>
      <c r="B359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/>
    </row>
    <row r="360" spans="1:14" s="42" customFormat="1" hidden="1">
      <c r="A360"/>
      <c r="B360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/>
    </row>
    <row r="361" spans="1:14" s="42" customFormat="1" hidden="1">
      <c r="A361"/>
      <c r="B361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/>
    </row>
    <row r="362" spans="1:14" s="42" customFormat="1" hidden="1">
      <c r="A362"/>
      <c r="B362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/>
    </row>
    <row r="363" spans="1:14" s="42" customFormat="1" hidden="1">
      <c r="A363"/>
      <c r="B363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/>
    </row>
    <row r="364" spans="1:14" s="42" customFormat="1" hidden="1">
      <c r="A364"/>
      <c r="B36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/>
    </row>
    <row r="365" spans="1:14" s="42" customFormat="1" hidden="1">
      <c r="A365"/>
      <c r="B365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/>
    </row>
    <row r="366" spans="1:14" s="42" customFormat="1" hidden="1">
      <c r="A366"/>
      <c r="B366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/>
    </row>
    <row r="367" spans="1:14" s="42" customFormat="1" hidden="1">
      <c r="A367"/>
      <c r="B367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/>
    </row>
    <row r="368" spans="1:14" s="42" customFormat="1" hidden="1">
      <c r="A368"/>
      <c r="B368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/>
    </row>
    <row r="369" spans="1:14" s="42" customFormat="1" hidden="1">
      <c r="A369"/>
      <c r="B369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/>
    </row>
    <row r="370" spans="1:14" s="42" customFormat="1" hidden="1">
      <c r="A370"/>
      <c r="B370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/>
    </row>
    <row r="371" spans="1:14" s="42" customFormat="1" hidden="1">
      <c r="A371"/>
      <c r="B371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/>
    </row>
    <row r="372" spans="1:14" s="42" customFormat="1" hidden="1">
      <c r="A372"/>
      <c r="B372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/>
    </row>
    <row r="373" spans="1:14" s="42" customFormat="1" hidden="1">
      <c r="A373"/>
      <c r="B373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/>
    </row>
    <row r="374" spans="1:14" s="42" customFormat="1" hidden="1">
      <c r="A374"/>
      <c r="B37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/>
    </row>
    <row r="375" spans="1:14" s="42" customFormat="1" hidden="1">
      <c r="A375"/>
      <c r="B375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/>
    </row>
    <row r="376" spans="1:14" s="42" customFormat="1" hidden="1">
      <c r="A376"/>
      <c r="B376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/>
    </row>
    <row r="377" spans="1:14" s="42" customFormat="1" hidden="1">
      <c r="A377"/>
      <c r="B377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/>
    </row>
    <row r="378" spans="1:14" s="42" customFormat="1" hidden="1">
      <c r="A378"/>
      <c r="B378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/>
    </row>
    <row r="379" spans="1:14" s="42" customFormat="1" hidden="1">
      <c r="A379"/>
      <c r="B379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/>
    </row>
    <row r="380" spans="1:14" s="42" customFormat="1" hidden="1">
      <c r="A380"/>
      <c r="B380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/>
    </row>
    <row r="381" spans="1:14" s="42" customFormat="1" hidden="1">
      <c r="A381"/>
      <c r="B381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/>
    </row>
    <row r="382" spans="1:14" s="42" customFormat="1" hidden="1">
      <c r="A382"/>
      <c r="B382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/>
    </row>
    <row r="383" spans="1:14" s="42" customFormat="1" hidden="1">
      <c r="A383"/>
      <c r="B383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/>
    </row>
    <row r="384" spans="1:14" s="42" customFormat="1" hidden="1">
      <c r="A384"/>
      <c r="B38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/>
    </row>
    <row r="385" spans="1:14" s="42" customFormat="1" hidden="1">
      <c r="A385"/>
      <c r="B385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/>
    </row>
    <row r="386" spans="1:14" s="42" customFormat="1" hidden="1">
      <c r="A386"/>
      <c r="B386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/>
    </row>
    <row r="387" spans="1:14" s="42" customFormat="1" hidden="1">
      <c r="A387"/>
      <c r="B387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/>
    </row>
    <row r="388" spans="1:14" s="42" customFormat="1" hidden="1">
      <c r="A388"/>
      <c r="B388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/>
    </row>
    <row r="389" spans="1:14" s="42" customFormat="1" hidden="1">
      <c r="A389"/>
      <c r="B389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/>
    </row>
    <row r="390" spans="1:14" s="42" customFormat="1" hidden="1">
      <c r="A390"/>
      <c r="B390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/>
    </row>
    <row r="391" spans="1:14" s="42" customFormat="1" hidden="1">
      <c r="A391"/>
      <c r="B391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/>
    </row>
    <row r="392" spans="1:14" s="42" customFormat="1" hidden="1">
      <c r="A392"/>
      <c r="B392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/>
    </row>
    <row r="393" spans="1:14" s="42" customFormat="1" hidden="1">
      <c r="A393"/>
      <c r="B393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/>
    </row>
    <row r="394" spans="1:14" s="42" customFormat="1" hidden="1">
      <c r="A394"/>
      <c r="B39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/>
    </row>
    <row r="395" spans="1:14" s="42" customFormat="1" hidden="1">
      <c r="A395"/>
      <c r="B395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/>
    </row>
    <row r="396" spans="1:14" s="42" customFormat="1" hidden="1">
      <c r="A396"/>
      <c r="B396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/>
    </row>
    <row r="397" spans="1:14" s="42" customFormat="1" hidden="1">
      <c r="A397"/>
      <c r="B397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/>
    </row>
    <row r="398" spans="1:14" s="42" customFormat="1" hidden="1">
      <c r="A398"/>
      <c r="B398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/>
    </row>
    <row r="399" spans="1:14" s="42" customFormat="1" hidden="1">
      <c r="A399"/>
      <c r="B399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/>
    </row>
    <row r="400" spans="1:14" s="42" customFormat="1" hidden="1">
      <c r="A400"/>
      <c r="B400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/>
    </row>
    <row r="401" spans="1:14" s="42" customFormat="1" hidden="1">
      <c r="A401"/>
      <c r="B401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/>
    </row>
    <row r="402" spans="1:14" s="42" customFormat="1" hidden="1">
      <c r="A402"/>
      <c r="B402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/>
    </row>
    <row r="403" spans="1:14" s="42" customFormat="1" hidden="1">
      <c r="A403"/>
      <c r="B403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/>
    </row>
    <row r="404" spans="1:14" s="42" customFormat="1" hidden="1">
      <c r="A404"/>
      <c r="B40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/>
    </row>
    <row r="405" spans="1:14" s="42" customFormat="1" hidden="1">
      <c r="A405"/>
      <c r="B405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/>
    </row>
    <row r="406" spans="1:14" s="42" customFormat="1" hidden="1">
      <c r="A406"/>
      <c r="B406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/>
    </row>
    <row r="407" spans="1:14" s="42" customFormat="1" hidden="1">
      <c r="A407"/>
      <c r="B407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/>
    </row>
    <row r="408" spans="1:14" s="42" customFormat="1" hidden="1">
      <c r="A408"/>
      <c r="B408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/>
    </row>
    <row r="409" spans="1:14" s="42" customFormat="1" hidden="1">
      <c r="A409"/>
      <c r="B409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/>
    </row>
    <row r="410" spans="1:14" s="42" customFormat="1" hidden="1">
      <c r="A410"/>
      <c r="B410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/>
    </row>
    <row r="411" spans="1:14" s="42" customFormat="1" hidden="1">
      <c r="A411"/>
      <c r="B411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/>
    </row>
    <row r="412" spans="1:14" s="42" customFormat="1" hidden="1">
      <c r="A412"/>
      <c r="B412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/>
    </row>
    <row r="413" spans="1:14" s="42" customFormat="1" hidden="1">
      <c r="A413"/>
      <c r="B413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/>
    </row>
    <row r="414" spans="1:14" s="42" customFormat="1" hidden="1">
      <c r="A414"/>
      <c r="B41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/>
    </row>
    <row r="415" spans="1:14" s="42" customFormat="1" hidden="1">
      <c r="A415"/>
      <c r="B415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/>
    </row>
    <row r="416" spans="1:14" s="42" customFormat="1" hidden="1">
      <c r="A416"/>
      <c r="B416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/>
    </row>
    <row r="417" spans="1:14" s="42" customFormat="1" hidden="1">
      <c r="A417"/>
      <c r="B417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/>
    </row>
    <row r="418" spans="1:14" s="42" customFormat="1" hidden="1">
      <c r="A418"/>
      <c r="B418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/>
    </row>
    <row r="419" spans="1:14" s="42" customFormat="1" hidden="1">
      <c r="A419"/>
      <c r="B419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/>
    </row>
    <row r="420" spans="1:14" s="42" customFormat="1" hidden="1">
      <c r="A420"/>
      <c r="B420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/>
    </row>
    <row r="421" spans="1:14" s="42" customFormat="1" hidden="1">
      <c r="A421"/>
      <c r="B421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/>
    </row>
    <row r="422" spans="1:14" s="42" customFormat="1" hidden="1">
      <c r="A422"/>
      <c r="B422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/>
    </row>
    <row r="423" spans="1:14" s="42" customFormat="1" hidden="1">
      <c r="A423"/>
      <c r="B423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/>
    </row>
    <row r="424" spans="1:14" s="42" customFormat="1" hidden="1">
      <c r="A424"/>
      <c r="B4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/>
    </row>
  </sheetData>
  <sheetProtection algorithmName="SHA-512" hashValue="Oqd98h0kxaKM1hjd1CU2BUQFjKSpTCNxpsDk7gx6au0sJqpnUx2KnQ9Lh+qNSb/kaFevQLW/MTKWW+Bbtak2bw==" saltValue="2NXA42iGy34tt5Zo/AR6oA==" spinCount="100000" sheet="1" formatCells="0" formatColumns="0" formatRows="0" insertColumns="0" deleteColumns="0" deleteRows="0"/>
  <mergeCells count="21">
    <mergeCell ref="A11:B11"/>
    <mergeCell ref="D218:G218"/>
    <mergeCell ref="H13:N13"/>
    <mergeCell ref="A4:B4"/>
    <mergeCell ref="C4:E4"/>
    <mergeCell ref="G4:H4"/>
    <mergeCell ref="K4:L4"/>
    <mergeCell ref="A20:N20"/>
    <mergeCell ref="A1:N1"/>
    <mergeCell ref="C8:E8"/>
    <mergeCell ref="F8:H8"/>
    <mergeCell ref="I8:K8"/>
    <mergeCell ref="I4:J4"/>
    <mergeCell ref="L8:L9"/>
    <mergeCell ref="M8:M9"/>
    <mergeCell ref="N8:N9"/>
    <mergeCell ref="B8:B9"/>
    <mergeCell ref="A8:A9"/>
    <mergeCell ref="A5:B5"/>
    <mergeCell ref="A6:B6"/>
    <mergeCell ref="A2:N2"/>
  </mergeCells>
  <printOptions horizontalCentered="1"/>
  <pageMargins left="0.6692913385826772" right="0.47244094488188981" top="0.51181102362204722" bottom="0.55118110236220474" header="0.31496062992125984" footer="0.31496062992125984"/>
  <pageSetup paperSize="9" scale="90" fitToHeight="0" orientation="landscape" blackAndWhite="1" r:id="rId1"/>
  <headerFooter>
    <oddFooter>&amp;L&amp;"+,Italic"www.rssrashtriya.org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Retirement PL Arrear</vt:lpstr>
      <vt:lpstr>'Retirement PL Arrear'!Print_Area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 KURMI</dc:creator>
  <cp:lastModifiedBy>CP KURMI</cp:lastModifiedBy>
  <cp:lastPrinted>2024-01-15T12:04:03Z</cp:lastPrinted>
  <dcterms:created xsi:type="dcterms:W3CDTF">2021-06-07T12:27:29Z</dcterms:created>
  <dcterms:modified xsi:type="dcterms:W3CDTF">2024-01-15T15:15:07Z</dcterms:modified>
</cp:coreProperties>
</file>