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9BB9E241-B71D-4AD2-B4BD-80756FBC589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ASTER" sheetId="1" r:id="rId1"/>
    <sheet name="Difference_Sheet" sheetId="2" r:id="rId2"/>
  </sheets>
  <definedNames>
    <definedName name="_xlnm.Print_Area" localSheetId="1">Difference_Sheet!$A:$L</definedName>
    <definedName name="_xlnm.Print_Titles" localSheetId="1">Difference_Sheet!$1:$3</definedName>
  </definedNames>
  <calcPr calcId="181029"/>
  <extLst>
    <ext uri="GoogleSheetsCustomDataVersion1">
      <go:sheetsCustomData xmlns:go="http://customooxmlschemas.google.com/" r:id="rId6" roundtripDataSignature="AMtx7mjaRaF3tBKwsKDZE+u2AF/lWQjXGA=="/>
    </ext>
  </extLst>
</workbook>
</file>

<file path=xl/calcChain.xml><?xml version="1.0" encoding="utf-8"?>
<calcChain xmlns="http://schemas.openxmlformats.org/spreadsheetml/2006/main">
  <c r="B268" i="2" l="1"/>
  <c r="I268" i="2"/>
  <c r="K270" i="2"/>
  <c r="B271" i="2"/>
  <c r="C271" i="2" s="1"/>
  <c r="B279" i="2"/>
  <c r="I279" i="2"/>
  <c r="K281" i="2"/>
  <c r="B282" i="2"/>
  <c r="C282" i="2" s="1"/>
  <c r="B290" i="2"/>
  <c r="I290" i="2"/>
  <c r="K292" i="2"/>
  <c r="B293" i="2"/>
  <c r="B301" i="2"/>
  <c r="I301" i="2"/>
  <c r="K303" i="2"/>
  <c r="B304" i="2"/>
  <c r="B312" i="2"/>
  <c r="I312" i="2"/>
  <c r="K314" i="2"/>
  <c r="B315" i="2"/>
  <c r="B323" i="2"/>
  <c r="I323" i="2"/>
  <c r="K325" i="2"/>
  <c r="B326" i="2"/>
  <c r="B136" i="2"/>
  <c r="I136" i="2"/>
  <c r="K138" i="2"/>
  <c r="B139" i="2"/>
  <c r="B147" i="2"/>
  <c r="I147" i="2"/>
  <c r="K149" i="2"/>
  <c r="B150" i="2"/>
  <c r="E150" i="2" s="1"/>
  <c r="C150" i="2"/>
  <c r="B151" i="2"/>
  <c r="B158" i="2"/>
  <c r="I158" i="2"/>
  <c r="K160" i="2"/>
  <c r="B161" i="2"/>
  <c r="B169" i="2"/>
  <c r="I169" i="2"/>
  <c r="K171" i="2"/>
  <c r="B172" i="2"/>
  <c r="E172" i="2"/>
  <c r="F172" i="2" s="1"/>
  <c r="B173" i="2"/>
  <c r="E173" i="2" s="1"/>
  <c r="B180" i="2"/>
  <c r="I180" i="2"/>
  <c r="K182" i="2"/>
  <c r="B183" i="2"/>
  <c r="B184" i="2"/>
  <c r="B191" i="2"/>
  <c r="I191" i="2"/>
  <c r="K193" i="2"/>
  <c r="B194" i="2"/>
  <c r="E194" i="2"/>
  <c r="F194" i="2" s="1"/>
  <c r="B195" i="2"/>
  <c r="E195" i="2" s="1"/>
  <c r="B202" i="2"/>
  <c r="I202" i="2"/>
  <c r="K204" i="2"/>
  <c r="B205" i="2"/>
  <c r="B206" i="2"/>
  <c r="B213" i="2"/>
  <c r="I213" i="2"/>
  <c r="K215" i="2"/>
  <c r="B216" i="2"/>
  <c r="B217" i="2"/>
  <c r="B224" i="2"/>
  <c r="I224" i="2"/>
  <c r="K226" i="2"/>
  <c r="B227" i="2"/>
  <c r="E227" i="2"/>
  <c r="F227" i="2" s="1"/>
  <c r="B228" i="2"/>
  <c r="E228" i="2" s="1"/>
  <c r="B235" i="2"/>
  <c r="I235" i="2"/>
  <c r="K237" i="2"/>
  <c r="B238" i="2"/>
  <c r="B246" i="2"/>
  <c r="I246" i="2"/>
  <c r="K248" i="2"/>
  <c r="B249" i="2"/>
  <c r="C249" i="2"/>
  <c r="D249" i="2" s="1"/>
  <c r="E249" i="2"/>
  <c r="F249" i="2"/>
  <c r="H249" i="2"/>
  <c r="B250" i="2"/>
  <c r="D250" i="2" s="1"/>
  <c r="C250" i="2"/>
  <c r="E250" i="2"/>
  <c r="B251" i="2"/>
  <c r="B257" i="2"/>
  <c r="I257" i="2"/>
  <c r="K259" i="2"/>
  <c r="B260" i="2"/>
  <c r="E260" i="2" s="1"/>
  <c r="C260" i="2"/>
  <c r="D260" i="2" s="1"/>
  <c r="B261" i="2"/>
  <c r="C261" i="2"/>
  <c r="E261" i="2"/>
  <c r="B262" i="2"/>
  <c r="B70" i="2"/>
  <c r="I70" i="2"/>
  <c r="K72" i="2"/>
  <c r="B73" i="2"/>
  <c r="C73" i="2" s="1"/>
  <c r="B81" i="2"/>
  <c r="I81" i="2"/>
  <c r="K83" i="2"/>
  <c r="B84" i="2"/>
  <c r="C84" i="2" s="1"/>
  <c r="B92" i="2"/>
  <c r="I92" i="2"/>
  <c r="K94" i="2"/>
  <c r="B95" i="2"/>
  <c r="C95" i="2" s="1"/>
  <c r="B103" i="2"/>
  <c r="I103" i="2"/>
  <c r="K105" i="2"/>
  <c r="B106" i="2"/>
  <c r="C106" i="2" s="1"/>
  <c r="B114" i="2"/>
  <c r="I114" i="2"/>
  <c r="K116" i="2"/>
  <c r="B117" i="2"/>
  <c r="C117" i="2" s="1"/>
  <c r="B125" i="2"/>
  <c r="I125" i="2"/>
  <c r="K127" i="2"/>
  <c r="B128" i="2"/>
  <c r="B37" i="2"/>
  <c r="I37" i="2"/>
  <c r="K39" i="2"/>
  <c r="B40" i="2"/>
  <c r="C40" i="2" s="1"/>
  <c r="B48" i="2"/>
  <c r="I48" i="2"/>
  <c r="K50" i="2"/>
  <c r="B51" i="2"/>
  <c r="C51" i="2" s="1"/>
  <c r="B59" i="2"/>
  <c r="I59" i="2"/>
  <c r="K61" i="2"/>
  <c r="B62" i="2"/>
  <c r="C62" i="2" s="1"/>
  <c r="B26" i="2"/>
  <c r="I26" i="2"/>
  <c r="K28" i="2"/>
  <c r="B29" i="2"/>
  <c r="C29" i="2" s="1"/>
  <c r="B15" i="2"/>
  <c r="I15" i="2"/>
  <c r="K17" i="2"/>
  <c r="B18" i="2"/>
  <c r="C18" i="2" s="1"/>
  <c r="B7" i="2"/>
  <c r="E7" i="2" s="1"/>
  <c r="F7" i="2" s="1"/>
  <c r="K6" i="2"/>
  <c r="I4" i="2"/>
  <c r="B4" i="2"/>
  <c r="C151" i="2" l="1"/>
  <c r="D151" i="2"/>
  <c r="E151" i="2"/>
  <c r="H151" i="2" s="1"/>
  <c r="C139" i="2"/>
  <c r="B140" i="2"/>
  <c r="B141" i="2"/>
  <c r="E139" i="2"/>
  <c r="F139" i="2" s="1"/>
  <c r="C326" i="2"/>
  <c r="D326" i="2"/>
  <c r="H326" i="2"/>
  <c r="B328" i="2"/>
  <c r="E326" i="2"/>
  <c r="B327" i="2"/>
  <c r="F261" i="2"/>
  <c r="I261" i="2" s="1"/>
  <c r="H261" i="2"/>
  <c r="F228" i="2"/>
  <c r="H228" i="2"/>
  <c r="C216" i="2"/>
  <c r="D216" i="2" s="1"/>
  <c r="B218" i="2"/>
  <c r="E216" i="2"/>
  <c r="F195" i="2"/>
  <c r="I195" i="2" s="1"/>
  <c r="H195" i="2"/>
  <c r="F250" i="2"/>
  <c r="I250" i="2" s="1"/>
  <c r="H250" i="2"/>
  <c r="H251" i="2" s="1"/>
  <c r="C206" i="2"/>
  <c r="D206" i="2" s="1"/>
  <c r="J206" i="2" s="1"/>
  <c r="E206" i="2"/>
  <c r="F206" i="2" s="1"/>
  <c r="H206" i="2"/>
  <c r="D261" i="2"/>
  <c r="G249" i="2"/>
  <c r="J249" i="2" s="1"/>
  <c r="E238" i="2"/>
  <c r="C238" i="2"/>
  <c r="D238" i="2" s="1"/>
  <c r="B239" i="2"/>
  <c r="B240" i="2"/>
  <c r="E229" i="2"/>
  <c r="H227" i="2"/>
  <c r="H229" i="2" s="1"/>
  <c r="C205" i="2"/>
  <c r="D205" i="2" s="1"/>
  <c r="E205" i="2"/>
  <c r="H205" i="2" s="1"/>
  <c r="H207" i="2" s="1"/>
  <c r="B207" i="2"/>
  <c r="E196" i="2"/>
  <c r="H194" i="2"/>
  <c r="H196" i="2" s="1"/>
  <c r="F173" i="2"/>
  <c r="H173" i="2"/>
  <c r="C161" i="2"/>
  <c r="B162" i="2"/>
  <c r="B163" i="2" s="1"/>
  <c r="D161" i="2"/>
  <c r="E161" i="2"/>
  <c r="B152" i="2"/>
  <c r="C315" i="2"/>
  <c r="H315" i="2"/>
  <c r="E315" i="2"/>
  <c r="B316" i="2"/>
  <c r="B317" i="2" s="1"/>
  <c r="C293" i="2"/>
  <c r="D293" i="2" s="1"/>
  <c r="B295" i="2"/>
  <c r="E293" i="2"/>
  <c r="H293" i="2" s="1"/>
  <c r="B294" i="2"/>
  <c r="C217" i="2"/>
  <c r="D217" i="2" s="1"/>
  <c r="E217" i="2"/>
  <c r="F217" i="2" s="1"/>
  <c r="I217" i="2" s="1"/>
  <c r="C184" i="2"/>
  <c r="D184" i="2"/>
  <c r="E184" i="2"/>
  <c r="F184" i="2" s="1"/>
  <c r="I184" i="2" s="1"/>
  <c r="C304" i="2"/>
  <c r="D304" i="2" s="1"/>
  <c r="B306" i="2"/>
  <c r="E304" i="2"/>
  <c r="H304" i="2" s="1"/>
  <c r="B305" i="2"/>
  <c r="C183" i="2"/>
  <c r="D183" i="2" s="1"/>
  <c r="B185" i="2"/>
  <c r="E183" i="2"/>
  <c r="H183" i="2" s="1"/>
  <c r="E174" i="2"/>
  <c r="H172" i="2"/>
  <c r="E251" i="2"/>
  <c r="B229" i="2"/>
  <c r="C228" i="2"/>
  <c r="D228" i="2" s="1"/>
  <c r="C227" i="2"/>
  <c r="D227" i="2" s="1"/>
  <c r="D229" i="2" s="1"/>
  <c r="B196" i="2"/>
  <c r="C195" i="2"/>
  <c r="D195" i="2" s="1"/>
  <c r="C194" i="2"/>
  <c r="D194" i="2" s="1"/>
  <c r="B174" i="2"/>
  <c r="C173" i="2"/>
  <c r="D173" i="2" s="1"/>
  <c r="C172" i="2"/>
  <c r="D172" i="2" s="1"/>
  <c r="D150" i="2"/>
  <c r="D152" i="2" s="1"/>
  <c r="B283" i="2"/>
  <c r="E282" i="2"/>
  <c r="B272" i="2"/>
  <c r="E271" i="2"/>
  <c r="B284" i="2"/>
  <c r="H282" i="2"/>
  <c r="D282" i="2"/>
  <c r="B273" i="2"/>
  <c r="D271" i="2"/>
  <c r="D185" i="2"/>
  <c r="F251" i="2"/>
  <c r="D251" i="2"/>
  <c r="H238" i="2"/>
  <c r="F238" i="2"/>
  <c r="G227" i="2"/>
  <c r="F229" i="2"/>
  <c r="I206" i="2"/>
  <c r="G194" i="2"/>
  <c r="F196" i="2"/>
  <c r="G172" i="2"/>
  <c r="F174" i="2"/>
  <c r="D262" i="2"/>
  <c r="E262" i="2"/>
  <c r="H260" i="2"/>
  <c r="H262" i="2" s="1"/>
  <c r="F260" i="2"/>
  <c r="F262" i="2" s="1"/>
  <c r="J227" i="2"/>
  <c r="D196" i="2"/>
  <c r="J172" i="2"/>
  <c r="D174" i="2"/>
  <c r="G139" i="2"/>
  <c r="G150" i="2"/>
  <c r="E152" i="2"/>
  <c r="H150" i="2"/>
  <c r="H152" i="2" s="1"/>
  <c r="F150" i="2"/>
  <c r="G261" i="2"/>
  <c r="J261" i="2" s="1"/>
  <c r="G250" i="2"/>
  <c r="J250" i="2" s="1"/>
  <c r="G228" i="2"/>
  <c r="J228" i="2" s="1"/>
  <c r="G206" i="2"/>
  <c r="G184" i="2"/>
  <c r="J184" i="2" s="1"/>
  <c r="G173" i="2"/>
  <c r="C262" i="2"/>
  <c r="I260" i="2"/>
  <c r="I262" i="2" s="1"/>
  <c r="C251" i="2"/>
  <c r="I249" i="2"/>
  <c r="C229" i="2"/>
  <c r="C218" i="2"/>
  <c r="C207" i="2"/>
  <c r="C196" i="2"/>
  <c r="I194" i="2"/>
  <c r="I196" i="2" s="1"/>
  <c r="C185" i="2"/>
  <c r="C174" i="2"/>
  <c r="I172" i="2"/>
  <c r="C152" i="2"/>
  <c r="F151" i="2"/>
  <c r="I151" i="2" s="1"/>
  <c r="C128" i="2"/>
  <c r="E128" i="2"/>
  <c r="H128" i="2" s="1"/>
  <c r="B129" i="2"/>
  <c r="B130" i="2" s="1"/>
  <c r="D95" i="2"/>
  <c r="D117" i="2"/>
  <c r="D106" i="2"/>
  <c r="B118" i="2"/>
  <c r="E117" i="2"/>
  <c r="B107" i="2"/>
  <c r="E106" i="2"/>
  <c r="B96" i="2"/>
  <c r="E95" i="2"/>
  <c r="B85" i="2"/>
  <c r="E84" i="2"/>
  <c r="B74" i="2"/>
  <c r="B75" i="2" s="1"/>
  <c r="E73" i="2"/>
  <c r="B86" i="2"/>
  <c r="H84" i="2"/>
  <c r="D84" i="2"/>
  <c r="H73" i="2"/>
  <c r="D73" i="2"/>
  <c r="B63" i="2"/>
  <c r="B64" i="2" s="1"/>
  <c r="E62" i="2"/>
  <c r="B52" i="2"/>
  <c r="E51" i="2"/>
  <c r="B41" i="2"/>
  <c r="B42" i="2" s="1"/>
  <c r="E40" i="2"/>
  <c r="H62" i="2"/>
  <c r="D62" i="2"/>
  <c r="D51" i="2"/>
  <c r="H40" i="2"/>
  <c r="D40" i="2"/>
  <c r="E18" i="2"/>
  <c r="B30" i="2"/>
  <c r="E29" i="2"/>
  <c r="H29" i="2" s="1"/>
  <c r="D18" i="2"/>
  <c r="D29" i="2"/>
  <c r="B19" i="2"/>
  <c r="C7" i="2"/>
  <c r="D7" i="2" s="1"/>
  <c r="B8" i="2"/>
  <c r="G7" i="2"/>
  <c r="H7" i="2"/>
  <c r="A2" i="2"/>
  <c r="A1" i="2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D218" i="2" l="1"/>
  <c r="F271" i="2"/>
  <c r="G271" i="2" s="1"/>
  <c r="F315" i="2"/>
  <c r="G315" i="2" s="1"/>
  <c r="I315" i="2"/>
  <c r="F216" i="2"/>
  <c r="E218" i="2"/>
  <c r="I228" i="2"/>
  <c r="H327" i="2"/>
  <c r="E327" i="2"/>
  <c r="C327" i="2"/>
  <c r="D327" i="2" s="1"/>
  <c r="I183" i="2"/>
  <c r="I185" i="2" s="1"/>
  <c r="I205" i="2"/>
  <c r="I207" i="2" s="1"/>
  <c r="I227" i="2"/>
  <c r="G195" i="2"/>
  <c r="J195" i="2" s="1"/>
  <c r="F152" i="2"/>
  <c r="G216" i="2"/>
  <c r="J216" i="2" s="1"/>
  <c r="K216" i="2" s="1"/>
  <c r="G260" i="2"/>
  <c r="G262" i="2" s="1"/>
  <c r="D272" i="2"/>
  <c r="E272" i="2"/>
  <c r="C272" i="2"/>
  <c r="D305" i="2"/>
  <c r="D306" i="2" s="1"/>
  <c r="E305" i="2"/>
  <c r="C305" i="2"/>
  <c r="D294" i="2"/>
  <c r="D295" i="2" s="1"/>
  <c r="E294" i="2"/>
  <c r="C294" i="2"/>
  <c r="H139" i="2"/>
  <c r="I173" i="2"/>
  <c r="E328" i="2"/>
  <c r="F326" i="2"/>
  <c r="I326" i="2" s="1"/>
  <c r="C140" i="2"/>
  <c r="C141" i="2" s="1"/>
  <c r="D140" i="2"/>
  <c r="E140" i="2"/>
  <c r="D273" i="2"/>
  <c r="F282" i="2"/>
  <c r="G282" i="2" s="1"/>
  <c r="F183" i="2"/>
  <c r="E185" i="2"/>
  <c r="G304" i="2"/>
  <c r="J304" i="2" s="1"/>
  <c r="E306" i="2"/>
  <c r="F304" i="2"/>
  <c r="I304" i="2"/>
  <c r="C306" i="2"/>
  <c r="G293" i="2"/>
  <c r="J293" i="2" s="1"/>
  <c r="F293" i="2"/>
  <c r="I293" i="2"/>
  <c r="C295" i="2"/>
  <c r="C162" i="2"/>
  <c r="C163" i="2" s="1"/>
  <c r="D162" i="2"/>
  <c r="D163" i="2" s="1"/>
  <c r="E162" i="2"/>
  <c r="F205" i="2"/>
  <c r="F207" i="2" s="1"/>
  <c r="E207" i="2"/>
  <c r="I139" i="2"/>
  <c r="H184" i="2"/>
  <c r="H185" i="2" s="1"/>
  <c r="I174" i="2"/>
  <c r="J173" i="2"/>
  <c r="K173" i="2" s="1"/>
  <c r="L173" i="2" s="1"/>
  <c r="G217" i="2"/>
  <c r="J217" i="2" s="1"/>
  <c r="G251" i="2"/>
  <c r="G205" i="2"/>
  <c r="J205" i="2" s="1"/>
  <c r="H271" i="2"/>
  <c r="D283" i="2"/>
  <c r="E283" i="2"/>
  <c r="C283" i="2"/>
  <c r="H174" i="2"/>
  <c r="E316" i="2"/>
  <c r="E317" i="2" s="1"/>
  <c r="C316" i="2"/>
  <c r="C317" i="2" s="1"/>
  <c r="D315" i="2"/>
  <c r="F161" i="2"/>
  <c r="H161" i="2"/>
  <c r="E239" i="2"/>
  <c r="C239" i="2"/>
  <c r="C240" i="2" s="1"/>
  <c r="D239" i="2"/>
  <c r="D240" i="2" s="1"/>
  <c r="H216" i="2"/>
  <c r="H218" i="2" s="1"/>
  <c r="H328" i="2"/>
  <c r="D139" i="2"/>
  <c r="H217" i="2"/>
  <c r="K195" i="2"/>
  <c r="L195" i="2" s="1"/>
  <c r="K250" i="2"/>
  <c r="L250" i="2" s="1"/>
  <c r="K261" i="2"/>
  <c r="L261" i="2" s="1"/>
  <c r="K184" i="2"/>
  <c r="L184" i="2" s="1"/>
  <c r="K228" i="2"/>
  <c r="L228" i="2" s="1"/>
  <c r="G196" i="2"/>
  <c r="I150" i="2"/>
  <c r="I152" i="2" s="1"/>
  <c r="J194" i="2"/>
  <c r="G207" i="2"/>
  <c r="G174" i="2"/>
  <c r="G229" i="2"/>
  <c r="K249" i="2"/>
  <c r="L249" i="2"/>
  <c r="J251" i="2"/>
  <c r="K172" i="2"/>
  <c r="L172" i="2"/>
  <c r="J174" i="2"/>
  <c r="K206" i="2"/>
  <c r="L206" i="2" s="1"/>
  <c r="K205" i="2"/>
  <c r="J207" i="2"/>
  <c r="I251" i="2"/>
  <c r="J260" i="2"/>
  <c r="I238" i="2"/>
  <c r="G151" i="2"/>
  <c r="J151" i="2" s="1"/>
  <c r="G218" i="2"/>
  <c r="J150" i="2"/>
  <c r="G238" i="2"/>
  <c r="D207" i="2"/>
  <c r="K227" i="2"/>
  <c r="L227" i="2"/>
  <c r="J229" i="2"/>
  <c r="E85" i="2"/>
  <c r="E86" i="2" s="1"/>
  <c r="C85" i="2"/>
  <c r="D85" i="2" s="1"/>
  <c r="D86" i="2" s="1"/>
  <c r="C107" i="2"/>
  <c r="D107" i="2" s="1"/>
  <c r="E107" i="2"/>
  <c r="H107" i="2" s="1"/>
  <c r="B108" i="2"/>
  <c r="D128" i="2"/>
  <c r="F73" i="2"/>
  <c r="G95" i="2"/>
  <c r="J95" i="2" s="1"/>
  <c r="H95" i="2"/>
  <c r="F95" i="2"/>
  <c r="F117" i="2"/>
  <c r="G117" i="2" s="1"/>
  <c r="H117" i="2"/>
  <c r="H119" i="2" s="1"/>
  <c r="E74" i="2"/>
  <c r="C74" i="2"/>
  <c r="D74" i="2" s="1"/>
  <c r="C96" i="2"/>
  <c r="D96" i="2" s="1"/>
  <c r="B97" i="2"/>
  <c r="E96" i="2"/>
  <c r="H118" i="2"/>
  <c r="C118" i="2"/>
  <c r="B119" i="2"/>
  <c r="E118" i="2"/>
  <c r="E129" i="2"/>
  <c r="C129" i="2"/>
  <c r="D129" i="2" s="1"/>
  <c r="F84" i="2"/>
  <c r="F106" i="2"/>
  <c r="G106" i="2" s="1"/>
  <c r="J106" i="2" s="1"/>
  <c r="H106" i="2"/>
  <c r="F128" i="2"/>
  <c r="F51" i="2"/>
  <c r="H51" i="2"/>
  <c r="E52" i="2"/>
  <c r="E53" i="2" s="1"/>
  <c r="C52" i="2"/>
  <c r="D52" i="2" s="1"/>
  <c r="B53" i="2"/>
  <c r="F40" i="2"/>
  <c r="F62" i="2"/>
  <c r="E41" i="2"/>
  <c r="C41" i="2"/>
  <c r="D41" i="2" s="1"/>
  <c r="E63" i="2"/>
  <c r="C63" i="2"/>
  <c r="D63" i="2" s="1"/>
  <c r="E30" i="2"/>
  <c r="C30" i="2"/>
  <c r="D30" i="2" s="1"/>
  <c r="D31" i="2" s="1"/>
  <c r="B31" i="2"/>
  <c r="F18" i="2"/>
  <c r="H18" i="2"/>
  <c r="C19" i="2"/>
  <c r="E19" i="2"/>
  <c r="B20" i="2"/>
  <c r="F29" i="2"/>
  <c r="G29" i="2" s="1"/>
  <c r="E8" i="2"/>
  <c r="C8" i="2"/>
  <c r="D8" i="2" s="1"/>
  <c r="D9" i="2" s="1"/>
  <c r="J7" i="2"/>
  <c r="I7" i="2"/>
  <c r="K304" i="2" l="1"/>
  <c r="L304" i="2"/>
  <c r="D328" i="2"/>
  <c r="J271" i="2"/>
  <c r="J218" i="2"/>
  <c r="K217" i="2"/>
  <c r="L217" i="2" s="1"/>
  <c r="K218" i="2"/>
  <c r="K293" i="2"/>
  <c r="L293" i="2" s="1"/>
  <c r="J282" i="2"/>
  <c r="J139" i="2"/>
  <c r="D141" i="2"/>
  <c r="H85" i="2"/>
  <c r="H86" i="2" s="1"/>
  <c r="K251" i="2"/>
  <c r="F239" i="2"/>
  <c r="G239" i="2"/>
  <c r="J239" i="2" s="1"/>
  <c r="K239" i="2" s="1"/>
  <c r="L239" i="2" s="1"/>
  <c r="E240" i="2"/>
  <c r="H316" i="2"/>
  <c r="H317" i="2" s="1"/>
  <c r="F283" i="2"/>
  <c r="G283" i="2"/>
  <c r="G284" i="2" s="1"/>
  <c r="C328" i="2"/>
  <c r="G326" i="2"/>
  <c r="F294" i="2"/>
  <c r="F295" i="2" s="1"/>
  <c r="G294" i="2"/>
  <c r="F305" i="2"/>
  <c r="G305" i="2"/>
  <c r="J305" i="2" s="1"/>
  <c r="F272" i="2"/>
  <c r="G272" i="2"/>
  <c r="G273" i="2" s="1"/>
  <c r="I216" i="2"/>
  <c r="I218" i="2" s="1"/>
  <c r="F218" i="2"/>
  <c r="K207" i="2"/>
  <c r="K174" i="2"/>
  <c r="H239" i="2"/>
  <c r="H240" i="2" s="1"/>
  <c r="I161" i="2"/>
  <c r="J315" i="2"/>
  <c r="D316" i="2"/>
  <c r="J316" i="2" s="1"/>
  <c r="H283" i="2"/>
  <c r="H284" i="2" s="1"/>
  <c r="E295" i="2"/>
  <c r="F306" i="2"/>
  <c r="G183" i="2"/>
  <c r="F185" i="2"/>
  <c r="H140" i="2"/>
  <c r="F140" i="2"/>
  <c r="E141" i="2"/>
  <c r="H294" i="2"/>
  <c r="H295" i="2" s="1"/>
  <c r="H305" i="2"/>
  <c r="H306" i="2" s="1"/>
  <c r="H272" i="2"/>
  <c r="H273" i="2" s="1"/>
  <c r="I229" i="2"/>
  <c r="H163" i="2"/>
  <c r="I316" i="2"/>
  <c r="J283" i="2"/>
  <c r="H162" i="2"/>
  <c r="F162" i="2"/>
  <c r="I162" i="2" s="1"/>
  <c r="I163" i="2" s="1"/>
  <c r="G295" i="2"/>
  <c r="F284" i="2"/>
  <c r="I282" i="2"/>
  <c r="H141" i="2"/>
  <c r="J294" i="2"/>
  <c r="J295" i="2" s="1"/>
  <c r="J272" i="2"/>
  <c r="I317" i="2"/>
  <c r="F273" i="2"/>
  <c r="I271" i="2"/>
  <c r="G161" i="2"/>
  <c r="E163" i="2"/>
  <c r="F316" i="2"/>
  <c r="G316" i="2"/>
  <c r="G317" i="2" s="1"/>
  <c r="I283" i="2"/>
  <c r="C284" i="2"/>
  <c r="I295" i="2"/>
  <c r="G306" i="2"/>
  <c r="E284" i="2"/>
  <c r="I294" i="2"/>
  <c r="I305" i="2"/>
  <c r="I306" i="2" s="1"/>
  <c r="I272" i="2"/>
  <c r="C273" i="2"/>
  <c r="D284" i="2"/>
  <c r="F327" i="2"/>
  <c r="I327" i="2" s="1"/>
  <c r="I328" i="2" s="1"/>
  <c r="G327" i="2"/>
  <c r="J327" i="2" s="1"/>
  <c r="F317" i="2"/>
  <c r="E273" i="2"/>
  <c r="C130" i="2"/>
  <c r="K260" i="2"/>
  <c r="K262" i="2" s="1"/>
  <c r="J262" i="2"/>
  <c r="G240" i="2"/>
  <c r="J238" i="2"/>
  <c r="G152" i="2"/>
  <c r="K151" i="2"/>
  <c r="L151" i="2" s="1"/>
  <c r="K194" i="2"/>
  <c r="K196" i="2" s="1"/>
  <c r="J196" i="2"/>
  <c r="K229" i="2"/>
  <c r="K150" i="2"/>
  <c r="K152" i="2" s="1"/>
  <c r="J152" i="2"/>
  <c r="L205" i="2"/>
  <c r="L207" i="2" s="1"/>
  <c r="L216" i="2"/>
  <c r="L174" i="2"/>
  <c r="L251" i="2"/>
  <c r="L229" i="2"/>
  <c r="F130" i="2"/>
  <c r="K106" i="2"/>
  <c r="L106" i="2" s="1"/>
  <c r="F129" i="2"/>
  <c r="G129" i="2"/>
  <c r="J129" i="2" s="1"/>
  <c r="F96" i="2"/>
  <c r="I96" i="2" s="1"/>
  <c r="G96" i="2"/>
  <c r="J96" i="2" s="1"/>
  <c r="K95" i="2"/>
  <c r="D130" i="2"/>
  <c r="J117" i="2"/>
  <c r="E130" i="2"/>
  <c r="H108" i="2"/>
  <c r="I84" i="2"/>
  <c r="D75" i="2"/>
  <c r="H129" i="2"/>
  <c r="H130" i="2" s="1"/>
  <c r="C119" i="2"/>
  <c r="C75" i="2"/>
  <c r="F97" i="2"/>
  <c r="I95" i="2"/>
  <c r="I73" i="2"/>
  <c r="G128" i="2"/>
  <c r="G130" i="2" s="1"/>
  <c r="I106" i="2"/>
  <c r="C97" i="2"/>
  <c r="F74" i="2"/>
  <c r="G74" i="2" s="1"/>
  <c r="J74" i="2" s="1"/>
  <c r="I117" i="2"/>
  <c r="E75" i="2"/>
  <c r="I128" i="2"/>
  <c r="F107" i="2"/>
  <c r="F108" i="2" s="1"/>
  <c r="G107" i="2"/>
  <c r="G108" i="2" s="1"/>
  <c r="C86" i="2"/>
  <c r="D108" i="2"/>
  <c r="E108" i="2"/>
  <c r="G84" i="2"/>
  <c r="I129" i="2"/>
  <c r="F118" i="2"/>
  <c r="I118" i="2" s="1"/>
  <c r="D118" i="2"/>
  <c r="H96" i="2"/>
  <c r="H97" i="2" s="1"/>
  <c r="H74" i="2"/>
  <c r="H75" i="2" s="1"/>
  <c r="D97" i="2"/>
  <c r="E119" i="2"/>
  <c r="E97" i="2"/>
  <c r="G73" i="2"/>
  <c r="C108" i="2"/>
  <c r="F85" i="2"/>
  <c r="G85" i="2" s="1"/>
  <c r="J85" i="2" s="1"/>
  <c r="F63" i="2"/>
  <c r="G63" i="2" s="1"/>
  <c r="J63" i="2" s="1"/>
  <c r="I40" i="2"/>
  <c r="I51" i="2"/>
  <c r="H63" i="2"/>
  <c r="H64" i="2" s="1"/>
  <c r="I62" i="2"/>
  <c r="C53" i="2"/>
  <c r="E64" i="2"/>
  <c r="G40" i="2"/>
  <c r="F52" i="2"/>
  <c r="F53" i="2" s="1"/>
  <c r="D42" i="2"/>
  <c r="G51" i="2"/>
  <c r="C64" i="2"/>
  <c r="C42" i="2"/>
  <c r="D64" i="2"/>
  <c r="G62" i="2"/>
  <c r="H52" i="2"/>
  <c r="H53" i="2" s="1"/>
  <c r="F41" i="2"/>
  <c r="F42" i="2" s="1"/>
  <c r="H41" i="2"/>
  <c r="H42" i="2" s="1"/>
  <c r="E42" i="2"/>
  <c r="D53" i="2"/>
  <c r="C20" i="2"/>
  <c r="D19" i="2"/>
  <c r="I29" i="2"/>
  <c r="J29" i="2"/>
  <c r="F30" i="2"/>
  <c r="F31" i="2" s="1"/>
  <c r="E31" i="2"/>
  <c r="I18" i="2"/>
  <c r="G18" i="2"/>
  <c r="H30" i="2"/>
  <c r="H31" i="2" s="1"/>
  <c r="H19" i="2"/>
  <c r="H20" i="2" s="1"/>
  <c r="F19" i="2"/>
  <c r="I19" i="2" s="1"/>
  <c r="I20" i="2" s="1"/>
  <c r="E20" i="2"/>
  <c r="C31" i="2"/>
  <c r="H8" i="2"/>
  <c r="H9" i="2" s="1"/>
  <c r="F8" i="2"/>
  <c r="G8" i="2" s="1"/>
  <c r="K7" i="2"/>
  <c r="K327" i="2" l="1"/>
  <c r="L327" i="2" s="1"/>
  <c r="K305" i="2"/>
  <c r="L305" i="2" s="1"/>
  <c r="L306" i="2" s="1"/>
  <c r="J306" i="2"/>
  <c r="I107" i="2"/>
  <c r="G97" i="2"/>
  <c r="I273" i="2"/>
  <c r="L272" i="2"/>
  <c r="K272" i="2"/>
  <c r="F328" i="2"/>
  <c r="K315" i="2"/>
  <c r="K317" i="2" s="1"/>
  <c r="L315" i="2"/>
  <c r="J317" i="2"/>
  <c r="I239" i="2"/>
  <c r="I240" i="2" s="1"/>
  <c r="F240" i="2"/>
  <c r="K139" i="2"/>
  <c r="L139" i="2" s="1"/>
  <c r="K271" i="2"/>
  <c r="K273" i="2" s="1"/>
  <c r="L271" i="2"/>
  <c r="J273" i="2"/>
  <c r="L218" i="2"/>
  <c r="L150" i="2"/>
  <c r="L194" i="2"/>
  <c r="L196" i="2" s="1"/>
  <c r="I284" i="2"/>
  <c r="F163" i="2"/>
  <c r="K294" i="2"/>
  <c r="L294" i="2" s="1"/>
  <c r="L295" i="2" s="1"/>
  <c r="L283" i="2"/>
  <c r="K283" i="2"/>
  <c r="J183" i="2"/>
  <c r="G185" i="2"/>
  <c r="L316" i="2"/>
  <c r="K316" i="2"/>
  <c r="G328" i="2"/>
  <c r="J326" i="2"/>
  <c r="K282" i="2"/>
  <c r="K284" i="2" s="1"/>
  <c r="J284" i="2"/>
  <c r="K295" i="2"/>
  <c r="J161" i="2"/>
  <c r="I140" i="2"/>
  <c r="I141" i="2" s="1"/>
  <c r="F141" i="2"/>
  <c r="G140" i="2"/>
  <c r="D317" i="2"/>
  <c r="G162" i="2"/>
  <c r="J162" i="2" s="1"/>
  <c r="K162" i="2" s="1"/>
  <c r="L162" i="2" s="1"/>
  <c r="K306" i="2"/>
  <c r="F75" i="2"/>
  <c r="L152" i="2"/>
  <c r="K238" i="2"/>
  <c r="K240" i="2" s="1"/>
  <c r="L238" i="2"/>
  <c r="L240" i="2" s="1"/>
  <c r="J240" i="2"/>
  <c r="I74" i="2"/>
  <c r="G118" i="2"/>
  <c r="G119" i="2" s="1"/>
  <c r="F119" i="2"/>
  <c r="L260" i="2"/>
  <c r="L262" i="2" s="1"/>
  <c r="K74" i="2"/>
  <c r="L74" i="2" s="1"/>
  <c r="K129" i="2"/>
  <c r="L129" i="2" s="1"/>
  <c r="K85" i="2"/>
  <c r="L85" i="2" s="1"/>
  <c r="K96" i="2"/>
  <c r="L96" i="2" s="1"/>
  <c r="J97" i="2"/>
  <c r="I130" i="2"/>
  <c r="I41" i="2"/>
  <c r="I52" i="2"/>
  <c r="I53" i="2" s="1"/>
  <c r="D119" i="2"/>
  <c r="G86" i="2"/>
  <c r="J84" i="2"/>
  <c r="I85" i="2"/>
  <c r="I86" i="2" s="1"/>
  <c r="I97" i="2"/>
  <c r="K117" i="2"/>
  <c r="I108" i="2"/>
  <c r="J107" i="2"/>
  <c r="F86" i="2"/>
  <c r="G75" i="2"/>
  <c r="J73" i="2"/>
  <c r="I119" i="2"/>
  <c r="I75" i="2"/>
  <c r="J128" i="2"/>
  <c r="L95" i="2"/>
  <c r="K63" i="2"/>
  <c r="L63" i="2" s="1"/>
  <c r="I63" i="2"/>
  <c r="I64" i="2" s="1"/>
  <c r="G52" i="2"/>
  <c r="J52" i="2" s="1"/>
  <c r="F64" i="2"/>
  <c r="I42" i="2"/>
  <c r="I8" i="2"/>
  <c r="I30" i="2"/>
  <c r="I31" i="2" s="1"/>
  <c r="G30" i="2"/>
  <c r="G31" i="2" s="1"/>
  <c r="G41" i="2"/>
  <c r="J41" i="2" s="1"/>
  <c r="J51" i="2"/>
  <c r="J40" i="2"/>
  <c r="G64" i="2"/>
  <c r="J62" i="2"/>
  <c r="G19" i="2"/>
  <c r="G20" i="2" s="1"/>
  <c r="F20" i="2"/>
  <c r="J30" i="2"/>
  <c r="J31" i="2" s="1"/>
  <c r="D20" i="2"/>
  <c r="K29" i="2"/>
  <c r="J18" i="2"/>
  <c r="B9" i="2"/>
  <c r="C9" i="2"/>
  <c r="L7" i="2"/>
  <c r="F9" i="2"/>
  <c r="E9" i="2"/>
  <c r="J8" i="2"/>
  <c r="L317" i="2" l="1"/>
  <c r="J118" i="2"/>
  <c r="J119" i="2" s="1"/>
  <c r="L273" i="2"/>
  <c r="K161" i="2"/>
  <c r="K163" i="2" s="1"/>
  <c r="J163" i="2"/>
  <c r="K183" i="2"/>
  <c r="K185" i="2" s="1"/>
  <c r="L183" i="2"/>
  <c r="L185" i="2" s="1"/>
  <c r="J185" i="2"/>
  <c r="J140" i="2"/>
  <c r="G141" i="2"/>
  <c r="G163" i="2"/>
  <c r="L282" i="2"/>
  <c r="L284" i="2" s="1"/>
  <c r="K326" i="2"/>
  <c r="K328" i="2" s="1"/>
  <c r="L326" i="2"/>
  <c r="L328" i="2" s="1"/>
  <c r="J328" i="2"/>
  <c r="J19" i="2"/>
  <c r="G53" i="2"/>
  <c r="L97" i="2"/>
  <c r="K84" i="2"/>
  <c r="K86" i="2" s="1"/>
  <c r="J86" i="2"/>
  <c r="L117" i="2"/>
  <c r="K107" i="2"/>
  <c r="K108" i="2" s="1"/>
  <c r="J108" i="2"/>
  <c r="K118" i="2"/>
  <c r="K119" i="2" s="1"/>
  <c r="K97" i="2"/>
  <c r="K73" i="2"/>
  <c r="K75" i="2" s="1"/>
  <c r="J75" i="2"/>
  <c r="K128" i="2"/>
  <c r="K130" i="2" s="1"/>
  <c r="J130" i="2"/>
  <c r="K41" i="2"/>
  <c r="L41" i="2" s="1"/>
  <c r="G42" i="2"/>
  <c r="K62" i="2"/>
  <c r="K64" i="2" s="1"/>
  <c r="J64" i="2"/>
  <c r="K51" i="2"/>
  <c r="L51" i="2" s="1"/>
  <c r="J53" i="2"/>
  <c r="K52" i="2"/>
  <c r="L52" i="2" s="1"/>
  <c r="K40" i="2"/>
  <c r="L40" i="2" s="1"/>
  <c r="J42" i="2"/>
  <c r="J20" i="2"/>
  <c r="K18" i="2"/>
  <c r="L29" i="2"/>
  <c r="K30" i="2"/>
  <c r="L30" i="2" s="1"/>
  <c r="K19" i="2"/>
  <c r="L19" i="2" s="1"/>
  <c r="I9" i="2"/>
  <c r="K8" i="2"/>
  <c r="L8" i="2" s="1"/>
  <c r="L42" i="2" l="1"/>
  <c r="J141" i="2"/>
  <c r="K140" i="2"/>
  <c r="K141" i="2" s="1"/>
  <c r="L84" i="2"/>
  <c r="L86" i="2" s="1"/>
  <c r="L161" i="2"/>
  <c r="L163" i="2" s="1"/>
  <c r="L62" i="2"/>
  <c r="L64" i="2" s="1"/>
  <c r="L107" i="2"/>
  <c r="L108" i="2" s="1"/>
  <c r="K31" i="2"/>
  <c r="L128" i="2"/>
  <c r="L130" i="2" s="1"/>
  <c r="L73" i="2"/>
  <c r="L75" i="2" s="1"/>
  <c r="L118" i="2"/>
  <c r="L119" i="2" s="1"/>
  <c r="K42" i="2"/>
  <c r="K20" i="2"/>
  <c r="L53" i="2"/>
  <c r="K53" i="2"/>
  <c r="L18" i="2"/>
  <c r="L20" i="2" s="1"/>
  <c r="L31" i="2"/>
  <c r="G9" i="2"/>
  <c r="L140" i="2" l="1"/>
  <c r="L141" i="2" s="1"/>
  <c r="K9" i="2"/>
  <c r="J9" i="2"/>
  <c r="L9" i="2" l="1"/>
</calcChain>
</file>

<file path=xl/sharedStrings.xml><?xml version="1.0" encoding="utf-8"?>
<sst xmlns="http://schemas.openxmlformats.org/spreadsheetml/2006/main" count="643" uniqueCount="62">
  <si>
    <t>DIFFERENCE SHEET</t>
  </si>
  <si>
    <t>COMPLETE
WHITE CELL DETAILS AND 
DELETE DATA OF UNWATED ROWS</t>
  </si>
  <si>
    <t>S.NO</t>
  </si>
  <si>
    <t>NAME OF EMPLOYEE</t>
  </si>
  <si>
    <t>DESIGNATION</t>
  </si>
  <si>
    <t>EMPLOYEE 01</t>
  </si>
  <si>
    <t>PRINCIPAL</t>
  </si>
  <si>
    <t>EMPLOYEE 02</t>
  </si>
  <si>
    <t>LECTURER</t>
  </si>
  <si>
    <t>EMPLOYEE 03</t>
  </si>
  <si>
    <t>EMPLOYEE 04</t>
  </si>
  <si>
    <t>EMPLOYEE 05</t>
  </si>
  <si>
    <t>EMPLOYEE 06</t>
  </si>
  <si>
    <t>EMPLOYEE 07</t>
  </si>
  <si>
    <t>EMPLOYEE 08</t>
  </si>
  <si>
    <t>EMPLOYEE 09</t>
  </si>
  <si>
    <t>EMPLOYEE 10</t>
  </si>
  <si>
    <t>EMPLOYEE 11</t>
  </si>
  <si>
    <t>EMPLOYEE 12</t>
  </si>
  <si>
    <t>EMPLOYEE 13</t>
  </si>
  <si>
    <t>SR TEACHER</t>
  </si>
  <si>
    <t>EMPLOYEE 14</t>
  </si>
  <si>
    <t>EMPLOYEE 15</t>
  </si>
  <si>
    <t>EMPLOYEE 16</t>
  </si>
  <si>
    <t>EMPLOYEE 17</t>
  </si>
  <si>
    <t>AAO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</si>
  <si>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</si>
  <si>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</si>
  <si>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</si>
  <si>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</si>
  <si>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</si>
  <si>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</si>
  <si>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</si>
  <si>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</si>
  <si>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</si>
  <si>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</si>
  <si>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</si>
  <si>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</si>
  <si>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</si>
  <si>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NAME :-</t>
  </si>
  <si>
    <t>DESIGNATION :-</t>
  </si>
  <si>
    <t>MONTH</t>
  </si>
  <si>
    <t>DUE</t>
  </si>
  <si>
    <t>DRAWN</t>
  </si>
  <si>
    <t>DIFFERENCE</t>
  </si>
  <si>
    <t>NET PAYABLE AMT.</t>
  </si>
  <si>
    <t>BASIC</t>
  </si>
  <si>
    <t>DA</t>
  </si>
  <si>
    <t>TOTAL</t>
  </si>
  <si>
    <t>EMPLOYEE TYPE</t>
  </si>
  <si>
    <t>GPF</t>
  </si>
  <si>
    <t>GPF 2004</t>
  </si>
  <si>
    <t>GPF SAB</t>
  </si>
  <si>
    <r>
      <rPr>
        <b/>
        <i/>
        <sz val="12"/>
        <color rgb="FFC00000"/>
        <rFont val="Calibri"/>
        <family val="2"/>
        <scheme val="minor"/>
      </rPr>
      <t>THIS SHEET AVAILABLE ON WEBSITE</t>
    </r>
    <r>
      <rPr>
        <b/>
        <i/>
        <sz val="12"/>
        <color rgb="FF0066FF"/>
        <rFont val="Calibri"/>
        <family val="2"/>
        <scheme val="minor"/>
      </rPr>
      <t xml:space="preserve">
http://rssrashtriya.org/?page_id=6282</t>
    </r>
  </si>
  <si>
    <r>
      <t xml:space="preserve">THIS SHEET AVAILABLE ON WEBSITE
</t>
    </r>
    <r>
      <rPr>
        <b/>
        <i/>
        <sz val="12"/>
        <color rgb="FF0066FF"/>
        <rFont val="Calibri"/>
        <family val="2"/>
        <scheme val="minor"/>
      </rPr>
      <t>http://rssrashtriya.org/?page_id=6282</t>
    </r>
  </si>
  <si>
    <t>VICE PRINCIPAL</t>
  </si>
  <si>
    <t>DEDUCTION</t>
  </si>
  <si>
    <t>PREPARED BY
CP KURMI GSSS TODARAISINGH (KEKRI)</t>
  </si>
  <si>
    <t>GOVT. SR. SECONDARY SCHOOL TODARAISINGH DIST- KEKRI</t>
  </si>
  <si>
    <t xml:space="preserve">अनावश्यक ROW को Hide करने के बाद ही प्रिंट लेवें </t>
  </si>
  <si>
    <t>DA ARREAR FROM JAN-2024 TO FEB-2024</t>
  </si>
  <si>
    <t>BASIC PAY of
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</si>
</sst>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8"/>
      <color theme="1"/>
      <name val="Calibri"/>
    </font>
    <font>
      <b/>
      <sz val="12"/>
      <color rgb="FF002060"/>
      <name val="Calibri"/>
    </font>
    <font>
      <sz val="12"/>
      <color rgb="FF002060"/>
      <name val="Calibri"/>
    </font>
    <font>
      <b/>
      <sz val="22"/>
      <color rgb="FF002060"/>
      <name val="Calibri"/>
    </font>
    <font>
      <b/>
      <i/>
      <sz val="18"/>
      <color rgb="FF008000"/>
      <name val="Calibri"/>
    </font>
    <font>
      <b/>
      <sz val="14"/>
      <color theme="1"/>
      <name val="Calibri"/>
    </font>
    <font>
      <sz val="12"/>
      <color theme="1"/>
      <name val="Calibri"/>
    </font>
    <font>
      <b/>
      <sz val="13"/>
      <color rgb="FF3333FF"/>
      <name val="Calibri"/>
    </font>
    <font>
      <b/>
      <sz val="13"/>
      <color rgb="FF7030A0"/>
      <name val="Calibri"/>
    </font>
    <font>
      <b/>
      <sz val="13"/>
      <color rgb="FF002060"/>
      <name val="Calibri"/>
    </font>
    <font>
      <b/>
      <sz val="12"/>
      <color rgb="FF3333FF"/>
      <name val="Calibri"/>
    </font>
    <font>
      <b/>
      <sz val="12"/>
      <color rgb="FFFF0000"/>
      <name val="Calibri"/>
    </font>
    <font>
      <b/>
      <sz val="12"/>
      <color rgb="FF7030A0"/>
      <name val="Calibri"/>
    </font>
    <font>
      <b/>
      <sz val="13"/>
      <color rgb="FFFF0000"/>
      <name val="Calibri"/>
    </font>
    <font>
      <sz val="8"/>
      <name val="Calibri"/>
      <scheme val="minor"/>
    </font>
    <font>
      <sz val="24"/>
      <color theme="1"/>
      <name val="Calibri"/>
      <family val="2"/>
      <scheme val="minor"/>
    </font>
    <font>
      <b/>
      <i/>
      <sz val="12"/>
      <color rgb="FF0066FF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9"/>
      <color theme="1"/>
      <name val="Calibri"/>
      <family val="2"/>
    </font>
    <font>
      <b/>
      <sz val="13"/>
      <color rgb="FF7030A0"/>
      <name val="Calibri"/>
      <family val="2"/>
    </font>
    <font>
      <sz val="11"/>
      <color rgb="FF7030A0"/>
      <name val="Calibri"/>
      <family val="2"/>
    </font>
    <font>
      <b/>
      <sz val="14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b/>
      <sz val="14"/>
      <color theme="9" tint="-0.499984740745262"/>
      <name val="Calibri"/>
      <family val="2"/>
    </font>
    <font>
      <sz val="11"/>
      <color theme="9" tint="-0.499984740745262"/>
      <name val="Calibri"/>
      <family val="2"/>
    </font>
    <font>
      <sz val="12"/>
      <color rgb="FF002060"/>
      <name val="Calibri"/>
      <family val="2"/>
    </font>
    <font>
      <b/>
      <sz val="12"/>
      <color theme="0"/>
      <name val="Calibri"/>
      <family val="2"/>
    </font>
    <font>
      <b/>
      <sz val="18"/>
      <color rgb="FF008000"/>
      <name val="Calibri"/>
      <family val="2"/>
    </font>
    <font>
      <sz val="16"/>
      <name val="Calibri"/>
      <family val="2"/>
    </font>
    <font>
      <b/>
      <u/>
      <sz val="16"/>
      <color rgb="FF7030A0"/>
      <name val="Times New Roman"/>
      <family val="1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FBD4B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horizontal="left" vertical="center"/>
      <protection locked="0"/>
    </xf>
    <xf numFmtId="0" fontId="5" fillId="8" borderId="7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>
      <alignment vertical="center"/>
    </xf>
    <xf numFmtId="0" fontId="1" fillId="9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0" fontId="0" fillId="8" borderId="0" xfId="0" applyFill="1"/>
    <xf numFmtId="0" fontId="1" fillId="8" borderId="10" xfId="0" applyFont="1" applyFill="1" applyBorder="1"/>
    <xf numFmtId="0" fontId="0" fillId="8" borderId="10" xfId="0" applyFill="1" applyBorder="1"/>
    <xf numFmtId="0" fontId="3" fillId="8" borderId="10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Protection="1">
      <protection hidden="1"/>
    </xf>
    <xf numFmtId="0" fontId="1" fillId="5" borderId="10" xfId="0" applyFont="1" applyFill="1" applyBorder="1" applyProtection="1">
      <protection hidden="1"/>
    </xf>
    <xf numFmtId="0" fontId="24" fillId="5" borderId="1" xfId="0" applyFont="1" applyFill="1" applyBorder="1" applyAlignment="1" applyProtection="1">
      <alignment vertical="center"/>
      <protection hidden="1"/>
    </xf>
    <xf numFmtId="0" fontId="8" fillId="5" borderId="1" xfId="0" applyFont="1" applyFill="1" applyBorder="1" applyAlignment="1" applyProtection="1">
      <alignment vertical="center"/>
      <protection hidden="1"/>
    </xf>
    <xf numFmtId="0" fontId="8" fillId="5" borderId="10" xfId="0" applyFont="1" applyFill="1" applyBorder="1" applyAlignment="1" applyProtection="1">
      <alignment vertical="center"/>
      <protection hidden="1"/>
    </xf>
    <xf numFmtId="0" fontId="11" fillId="10" borderId="7" xfId="0" applyFont="1" applyFill="1" applyBorder="1" applyAlignment="1" applyProtection="1">
      <alignment horizontal="center"/>
      <protection hidden="1"/>
    </xf>
    <xf numFmtId="0" fontId="22" fillId="10" borderId="7" xfId="0" applyFont="1" applyFill="1" applyBorder="1" applyAlignment="1" applyProtection="1">
      <alignment horizontal="center"/>
      <protection hidden="1"/>
    </xf>
    <xf numFmtId="17" fontId="10" fillId="5" borderId="7" xfId="0" applyNumberFormat="1" applyFont="1" applyFill="1" applyBorder="1" applyAlignment="1" applyProtection="1">
      <alignment horizontal="center" vertical="center"/>
      <protection hidden="1"/>
    </xf>
    <xf numFmtId="1" fontId="4" fillId="5" borderId="7" xfId="0" applyNumberFormat="1" applyFont="1" applyFill="1" applyBorder="1" applyAlignment="1" applyProtection="1">
      <alignment horizontal="center" vertical="center"/>
      <protection hidden="1"/>
    </xf>
    <xf numFmtId="1" fontId="13" fillId="5" borderId="7" xfId="0" applyNumberFormat="1" applyFont="1" applyFill="1" applyBorder="1" applyAlignment="1" applyProtection="1">
      <alignment horizontal="center" vertical="center"/>
      <protection hidden="1"/>
    </xf>
    <xf numFmtId="1" fontId="14" fillId="5" borderId="16" xfId="0" applyNumberFormat="1" applyFont="1" applyFill="1" applyBorder="1" applyAlignment="1" applyProtection="1">
      <alignment horizontal="center" vertical="center"/>
      <protection hidden="1"/>
    </xf>
    <xf numFmtId="1" fontId="15" fillId="5" borderId="17" xfId="0" applyNumberFormat="1" applyFont="1" applyFill="1" applyBorder="1" applyAlignment="1" applyProtection="1">
      <alignment horizontal="center" vertical="center"/>
      <protection hidden="1"/>
    </xf>
    <xf numFmtId="0" fontId="10" fillId="5" borderId="16" xfId="0" applyFont="1" applyFill="1" applyBorder="1" applyAlignment="1" applyProtection="1">
      <alignment horizontal="center" vertical="center"/>
      <protection hidden="1"/>
    </xf>
    <xf numFmtId="1" fontId="12" fillId="5" borderId="7" xfId="0" applyNumberFormat="1" applyFont="1" applyFill="1" applyBorder="1" applyAlignment="1" applyProtection="1">
      <alignment horizontal="center" vertical="center"/>
      <protection hidden="1"/>
    </xf>
    <xf numFmtId="1" fontId="10" fillId="5" borderId="7" xfId="0" applyNumberFormat="1" applyFont="1" applyFill="1" applyBorder="1" applyAlignment="1" applyProtection="1">
      <alignment horizontal="center" vertical="center"/>
      <protection hidden="1"/>
    </xf>
    <xf numFmtId="1" fontId="16" fillId="5" borderId="16" xfId="0" applyNumberFormat="1" applyFont="1" applyFill="1" applyBorder="1" applyAlignment="1" applyProtection="1">
      <alignment horizontal="center" vertical="center"/>
      <protection hidden="1"/>
    </xf>
    <xf numFmtId="1" fontId="11" fillId="5" borderId="17" xfId="0" applyNumberFormat="1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/>
    <xf numFmtId="0" fontId="9" fillId="8" borderId="1" xfId="0" applyFont="1" applyFill="1" applyBorder="1" applyAlignment="1">
      <alignment vertical="center"/>
    </xf>
    <xf numFmtId="0" fontId="28" fillId="0" borderId="7" xfId="0" applyFont="1" applyBorder="1" applyAlignment="1" applyProtection="1">
      <alignment horizontal="left" vertical="center"/>
      <protection locked="0"/>
    </xf>
    <xf numFmtId="0" fontId="5" fillId="7" borderId="7" xfId="0" applyFont="1" applyFill="1" applyBorder="1" applyAlignment="1">
      <alignment horizontal="center" vertical="center"/>
    </xf>
    <xf numFmtId="0" fontId="22" fillId="10" borderId="4" xfId="0" applyFont="1" applyFill="1" applyBorder="1" applyAlignment="1" applyProtection="1">
      <alignment horizontal="center" vertical="center"/>
      <protection hidden="1"/>
    </xf>
    <xf numFmtId="0" fontId="22" fillId="10" borderId="8" xfId="0" applyFon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protection locked="0"/>
    </xf>
    <xf numFmtId="0" fontId="2" fillId="8" borderId="10" xfId="0" applyFont="1" applyFill="1" applyBorder="1"/>
    <xf numFmtId="0" fontId="4" fillId="13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5" fillId="8" borderId="19" xfId="0" applyFont="1" applyFill="1" applyBorder="1" applyAlignment="1" applyProtection="1">
      <alignment vertical="center"/>
      <protection locked="0"/>
    </xf>
    <xf numFmtId="0" fontId="29" fillId="12" borderId="17" xfId="0" applyFont="1" applyFill="1" applyBorder="1" applyAlignment="1" applyProtection="1">
      <alignment horizontal="center" vertical="center" wrapText="1"/>
      <protection locked="0"/>
    </xf>
    <xf numFmtId="0" fontId="29" fillId="12" borderId="17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2" fillId="2" borderId="2" xfId="0" applyFont="1" applyFill="1" applyBorder="1" applyAlignment="1">
      <alignment horizontal="center" vertical="center"/>
    </xf>
    <xf numFmtId="0" fontId="31" fillId="0" borderId="3" xfId="0" applyFont="1" applyBorder="1"/>
    <xf numFmtId="0" fontId="31" fillId="0" borderId="10" xfId="0" applyFont="1" applyBorder="1"/>
    <xf numFmtId="0" fontId="33" fillId="2" borderId="5" xfId="0" applyFont="1" applyFill="1" applyBorder="1" applyAlignment="1">
      <alignment horizontal="center" vertical="center"/>
    </xf>
    <xf numFmtId="0" fontId="34" fillId="0" borderId="6" xfId="0" applyFont="1" applyBorder="1"/>
    <xf numFmtId="0" fontId="34" fillId="0" borderId="9" xfId="0" applyFont="1" applyBorder="1"/>
    <xf numFmtId="0" fontId="19" fillId="7" borderId="17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 applyProtection="1">
      <alignment horizontal="center"/>
      <protection hidden="1"/>
    </xf>
    <xf numFmtId="0" fontId="23" fillId="11" borderId="13" xfId="0" applyFont="1" applyFill="1" applyBorder="1" applyProtection="1">
      <protection hidden="1"/>
    </xf>
    <xf numFmtId="0" fontId="23" fillId="11" borderId="14" xfId="0" applyFont="1" applyFill="1" applyBorder="1" applyProtection="1">
      <protection hidden="1"/>
    </xf>
    <xf numFmtId="0" fontId="26" fillId="5" borderId="2" xfId="0" applyFont="1" applyFill="1" applyBorder="1" applyAlignment="1" applyProtection="1">
      <alignment horizontal="left" vertical="center"/>
      <protection hidden="1"/>
    </xf>
    <xf numFmtId="0" fontId="27" fillId="0" borderId="3" xfId="0" applyFont="1" applyBorder="1" applyProtection="1">
      <protection hidden="1"/>
    </xf>
    <xf numFmtId="0" fontId="27" fillId="0" borderId="10" xfId="0" applyFont="1" applyBorder="1" applyProtection="1">
      <protection hidden="1"/>
    </xf>
    <xf numFmtId="0" fontId="22" fillId="10" borderId="17" xfId="0" applyFont="1" applyFill="1" applyBorder="1" applyAlignment="1" applyProtection="1">
      <alignment horizontal="center" wrapText="1"/>
      <protection hidden="1"/>
    </xf>
    <xf numFmtId="0" fontId="23" fillId="11" borderId="17" xfId="0" applyFont="1" applyFill="1" applyBorder="1" applyProtection="1">
      <protection hidden="1"/>
    </xf>
    <xf numFmtId="0" fontId="24" fillId="5" borderId="2" xfId="0" applyFont="1" applyFill="1" applyBorder="1" applyAlignment="1" applyProtection="1">
      <alignment horizontal="center" vertical="center"/>
      <protection hidden="1"/>
    </xf>
    <xf numFmtId="0" fontId="25" fillId="0" borderId="10" xfId="0" applyFont="1" applyBorder="1" applyProtection="1">
      <protection hidden="1"/>
    </xf>
    <xf numFmtId="0" fontId="10" fillId="10" borderId="11" xfId="0" applyFont="1" applyFill="1" applyBorder="1" applyAlignment="1" applyProtection="1">
      <alignment horizontal="center" vertical="center"/>
      <protection hidden="1"/>
    </xf>
    <xf numFmtId="0" fontId="2" fillId="11" borderId="15" xfId="0" applyFont="1" applyFill="1" applyBorder="1" applyProtection="1">
      <protection hidden="1"/>
    </xf>
    <xf numFmtId="0" fontId="11" fillId="10" borderId="12" xfId="0" applyFont="1" applyFill="1" applyBorder="1" applyAlignment="1" applyProtection="1">
      <alignment horizontal="center"/>
      <protection hidden="1"/>
    </xf>
    <xf numFmtId="0" fontId="2" fillId="11" borderId="13" xfId="0" applyFont="1" applyFill="1" applyBorder="1" applyProtection="1">
      <protection hidden="1"/>
    </xf>
    <xf numFmtId="0" fontId="2" fillId="11" borderId="14" xfId="0" applyFont="1" applyFill="1" applyBorder="1" applyProtection="1"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7" fillId="5" borderId="2" xfId="0" applyFont="1" applyFill="1" applyBorder="1" applyAlignment="1" applyProtection="1">
      <alignment horizontal="center"/>
      <protection hidden="1"/>
    </xf>
    <xf numFmtId="0" fontId="18" fillId="6" borderId="21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</xdr:row>
      <xdr:rowOff>104775</xdr:rowOff>
    </xdr:from>
    <xdr:to>
      <xdr:col>8</xdr:col>
      <xdr:colOff>371475</xdr:colOff>
      <xdr:row>15</xdr:row>
      <xdr:rowOff>52229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79DEF2-333F-4458-BAA7-52BC803E9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4352925"/>
          <a:ext cx="1476375" cy="1471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400050</xdr:colOff>
      <xdr:row>18</xdr:row>
      <xdr:rowOff>47625</xdr:rowOff>
    </xdr:from>
    <xdr:ext cx="1476375" cy="1471454"/>
    <xdr:pic>
      <xdr:nvPicPr>
        <xdr:cNvPr id="4" name="Picture 3">
          <a:extLst>
            <a:ext uri="{FF2B5EF4-FFF2-40B4-BE49-F238E27FC236}">
              <a16:creationId xmlns:a16="http://schemas.microsoft.com/office/drawing/2014/main" id="{81BC6A41-4B16-4C1E-A31B-32E45303C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4248150"/>
          <a:ext cx="1476375" cy="14714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AA971"/>
  <sheetViews>
    <sheetView tabSelected="1" zoomScaleNormal="100" workbookViewId="0">
      <selection sqref="A1:E1"/>
    </sheetView>
  </sheetViews>
  <sheetFormatPr defaultColWidth="0" defaultRowHeight="15" customHeight="1" zeroHeight="1"/>
  <cols>
    <col min="1" max="1" width="9.140625" style="11" customWidth="1"/>
    <col min="2" max="2" width="34.42578125" style="11" customWidth="1"/>
    <col min="3" max="3" width="21" style="11" customWidth="1"/>
    <col min="4" max="4" width="16.28515625" style="11" customWidth="1"/>
    <col min="5" max="5" width="14" style="11" customWidth="1"/>
    <col min="6" max="6" width="6.5703125" style="11" customWidth="1"/>
    <col min="7" max="8" width="9.42578125" style="11" customWidth="1"/>
    <col min="9" max="9" width="11" style="13" customWidth="1"/>
    <col min="10" max="10" width="1.7109375" style="13" customWidth="1"/>
    <col min="11" max="20" width="9.140625" style="13" hidden="1" customWidth="1"/>
    <col min="21" max="21" width="2.85546875" style="13" hidden="1" customWidth="1"/>
    <col min="22" max="22" width="8.7109375" style="13" hidden="1" customWidth="1"/>
    <col min="23" max="27" width="8.7109375" style="11" hidden="1" customWidth="1"/>
    <col min="28" max="16384" width="14.42578125" style="11" hidden="1"/>
  </cols>
  <sheetData>
    <row r="1" spans="1:27" ht="34.5" customHeight="1">
      <c r="A1" s="47" t="s">
        <v>58</v>
      </c>
      <c r="B1" s="48"/>
      <c r="C1" s="48"/>
      <c r="D1" s="48"/>
      <c r="E1" s="48"/>
      <c r="F1" s="40"/>
      <c r="G1" s="56" t="s">
        <v>1</v>
      </c>
      <c r="H1" s="56"/>
      <c r="I1" s="56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9"/>
    </row>
    <row r="2" spans="1:27" ht="30" customHeight="1">
      <c r="A2" s="49" t="s">
        <v>0</v>
      </c>
      <c r="B2" s="50"/>
      <c r="C2" s="50"/>
      <c r="D2" s="50"/>
      <c r="E2" s="51"/>
      <c r="F2" s="41"/>
      <c r="G2" s="56"/>
      <c r="H2" s="56"/>
      <c r="I2" s="5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9"/>
    </row>
    <row r="3" spans="1:27" ht="30" customHeight="1">
      <c r="A3" s="52" t="s">
        <v>60</v>
      </c>
      <c r="B3" s="53"/>
      <c r="C3" s="53"/>
      <c r="D3" s="53"/>
      <c r="E3" s="54"/>
      <c r="F3" s="41"/>
      <c r="G3" s="56"/>
      <c r="H3" s="56"/>
      <c r="I3" s="5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9"/>
    </row>
    <row r="4" spans="1:27" ht="31.5">
      <c r="A4" s="1" t="s">
        <v>2</v>
      </c>
      <c r="B4" s="2" t="s">
        <v>3</v>
      </c>
      <c r="C4" s="2" t="s">
        <v>4</v>
      </c>
      <c r="D4" s="2" t="s">
        <v>61</v>
      </c>
      <c r="E4" s="15" t="s">
        <v>49</v>
      </c>
      <c r="F4" s="42"/>
      <c r="G4" s="56"/>
      <c r="H4" s="56"/>
      <c r="I4" s="5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9"/>
      <c r="V4" s="9"/>
      <c r="W4" s="10"/>
      <c r="X4" s="10"/>
      <c r="Y4" s="10"/>
      <c r="Z4" s="10"/>
      <c r="AA4" s="10"/>
    </row>
    <row r="5" spans="1:27" ht="30" customHeight="1">
      <c r="A5" s="37">
        <f t="shared" ref="A5:A34" si="0">IF(B5="","",ROW()-4)</f>
        <v>1</v>
      </c>
      <c r="B5" s="3" t="s">
        <v>5</v>
      </c>
      <c r="C5" s="3" t="s">
        <v>6</v>
      </c>
      <c r="D5" s="4">
        <v>92500</v>
      </c>
      <c r="E5" s="16" t="s">
        <v>50</v>
      </c>
      <c r="F5" s="43"/>
      <c r="G5" s="56"/>
      <c r="H5" s="56"/>
      <c r="I5" s="5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9"/>
      <c r="V5" s="9"/>
      <c r="W5" s="10"/>
      <c r="X5" s="10"/>
      <c r="Y5" s="10"/>
      <c r="Z5" s="10"/>
      <c r="AA5" s="10"/>
    </row>
    <row r="6" spans="1:27" ht="30" customHeight="1">
      <c r="A6" s="37">
        <f t="shared" si="0"/>
        <v>2</v>
      </c>
      <c r="B6" s="3" t="s">
        <v>7</v>
      </c>
      <c r="C6" s="36" t="s">
        <v>55</v>
      </c>
      <c r="D6" s="4">
        <v>90000</v>
      </c>
      <c r="E6" s="16" t="s">
        <v>51</v>
      </c>
      <c r="F6" s="43"/>
      <c r="G6" s="56"/>
      <c r="H6" s="56"/>
      <c r="I6" s="5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9"/>
      <c r="V6" s="9"/>
      <c r="W6" s="10"/>
      <c r="X6" s="10"/>
      <c r="Y6" s="10"/>
      <c r="Z6" s="10"/>
      <c r="AA6" s="10"/>
    </row>
    <row r="7" spans="1:27" ht="30" customHeight="1">
      <c r="A7" s="37">
        <f t="shared" si="0"/>
        <v>3</v>
      </c>
      <c r="B7" s="3" t="s">
        <v>9</v>
      </c>
      <c r="C7" s="3" t="s">
        <v>8</v>
      </c>
      <c r="D7" s="4">
        <v>87400</v>
      </c>
      <c r="E7" s="16" t="s">
        <v>52</v>
      </c>
      <c r="F7" s="43"/>
      <c r="G7" s="56"/>
      <c r="H7" s="56"/>
      <c r="I7" s="5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9"/>
      <c r="V7" s="9"/>
      <c r="W7" s="10"/>
      <c r="X7" s="10"/>
      <c r="Y7" s="10"/>
      <c r="Z7" s="10"/>
      <c r="AA7" s="10"/>
    </row>
    <row r="8" spans="1:27" ht="30" customHeight="1">
      <c r="A8" s="37">
        <f t="shared" si="0"/>
        <v>4</v>
      </c>
      <c r="B8" s="3" t="s">
        <v>10</v>
      </c>
      <c r="C8" s="3" t="s">
        <v>8</v>
      </c>
      <c r="D8" s="4">
        <v>71300</v>
      </c>
      <c r="E8" s="16" t="s">
        <v>50</v>
      </c>
      <c r="F8" s="43"/>
      <c r="G8" s="7"/>
      <c r="H8" s="7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  <c r="X8" s="10"/>
      <c r="Y8" s="10"/>
      <c r="Z8" s="10"/>
      <c r="AA8" s="10"/>
    </row>
    <row r="9" spans="1:27" ht="30" customHeight="1">
      <c r="A9" s="37">
        <f t="shared" si="0"/>
        <v>5</v>
      </c>
      <c r="B9" s="3" t="s">
        <v>11</v>
      </c>
      <c r="C9" s="3" t="s">
        <v>8</v>
      </c>
      <c r="D9" s="4">
        <v>80200</v>
      </c>
      <c r="E9" s="16" t="s">
        <v>51</v>
      </c>
      <c r="F9" s="43"/>
      <c r="G9" s="55" t="s">
        <v>53</v>
      </c>
      <c r="H9" s="55"/>
      <c r="I9" s="5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10"/>
      <c r="Y9" s="10"/>
      <c r="Z9" s="10"/>
      <c r="AA9" s="10"/>
    </row>
    <row r="10" spans="1:27" ht="30" customHeight="1">
      <c r="A10" s="37">
        <f t="shared" si="0"/>
        <v>6</v>
      </c>
      <c r="B10" s="3" t="s">
        <v>12</v>
      </c>
      <c r="C10" s="3" t="s">
        <v>8</v>
      </c>
      <c r="D10" s="4">
        <v>65000</v>
      </c>
      <c r="E10" s="16" t="s">
        <v>50</v>
      </c>
      <c r="F10" s="43"/>
      <c r="G10" s="55"/>
      <c r="H10" s="55"/>
      <c r="I10" s="5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10"/>
      <c r="AA10" s="10"/>
    </row>
    <row r="11" spans="1:27" ht="30" customHeight="1">
      <c r="A11" s="37">
        <f t="shared" si="0"/>
        <v>7</v>
      </c>
      <c r="B11" s="3" t="s">
        <v>13</v>
      </c>
      <c r="C11" s="3" t="s">
        <v>8</v>
      </c>
      <c r="D11" s="4">
        <v>67000</v>
      </c>
      <c r="E11" s="16" t="s">
        <v>52</v>
      </c>
      <c r="F11" s="43"/>
      <c r="G11" s="55"/>
      <c r="H11" s="55"/>
      <c r="I11" s="5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10"/>
      <c r="Y11" s="10"/>
      <c r="Z11" s="10"/>
      <c r="AA11" s="10"/>
    </row>
    <row r="12" spans="1:27" ht="30" customHeight="1">
      <c r="A12" s="37">
        <f t="shared" si="0"/>
        <v>8</v>
      </c>
      <c r="B12" s="5" t="s">
        <v>14</v>
      </c>
      <c r="C12" s="5" t="s">
        <v>8</v>
      </c>
      <c r="D12" s="6">
        <v>75600</v>
      </c>
      <c r="E12" s="16" t="s">
        <v>50</v>
      </c>
      <c r="F12" s="43"/>
      <c r="G12" s="7"/>
      <c r="H12" s="7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10"/>
    </row>
    <row r="13" spans="1:27" ht="30" customHeight="1">
      <c r="A13" s="37">
        <f t="shared" si="0"/>
        <v>9</v>
      </c>
      <c r="B13" s="5" t="s">
        <v>15</v>
      </c>
      <c r="C13" s="5" t="s">
        <v>8</v>
      </c>
      <c r="D13" s="6">
        <v>77900</v>
      </c>
      <c r="E13" s="16" t="s">
        <v>50</v>
      </c>
      <c r="F13" s="43"/>
      <c r="G13" s="7"/>
      <c r="H13" s="7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  <c r="X13" s="10"/>
      <c r="Y13" s="10"/>
      <c r="Z13" s="10"/>
      <c r="AA13" s="10"/>
    </row>
    <row r="14" spans="1:27" ht="30" customHeight="1">
      <c r="A14" s="37">
        <f t="shared" si="0"/>
        <v>10</v>
      </c>
      <c r="B14" s="5" t="s">
        <v>16</v>
      </c>
      <c r="C14" s="5" t="s">
        <v>20</v>
      </c>
      <c r="D14" s="6">
        <v>57300</v>
      </c>
      <c r="E14" s="16" t="s">
        <v>51</v>
      </c>
      <c r="F14" s="43"/>
      <c r="G14" s="7"/>
      <c r="H14" s="7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0"/>
      <c r="Y14" s="10"/>
      <c r="Z14" s="10"/>
      <c r="AA14" s="10"/>
    </row>
    <row r="15" spans="1:27" ht="30" customHeight="1">
      <c r="A15" s="37">
        <f t="shared" si="0"/>
        <v>11</v>
      </c>
      <c r="B15" s="5" t="s">
        <v>17</v>
      </c>
      <c r="C15" s="5" t="s">
        <v>8</v>
      </c>
      <c r="D15" s="6">
        <v>49900</v>
      </c>
      <c r="E15" s="16" t="s">
        <v>52</v>
      </c>
      <c r="F15" s="43"/>
      <c r="G15" s="7"/>
      <c r="H15" s="7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  <c r="X15" s="10"/>
      <c r="Y15" s="10"/>
      <c r="Z15" s="10"/>
      <c r="AA15" s="10"/>
    </row>
    <row r="16" spans="1:27" ht="30" customHeight="1">
      <c r="A16" s="37">
        <f t="shared" si="0"/>
        <v>12</v>
      </c>
      <c r="B16" s="5" t="s">
        <v>18</v>
      </c>
      <c r="C16" s="5" t="s">
        <v>8</v>
      </c>
      <c r="D16" s="6">
        <v>49900</v>
      </c>
      <c r="E16" s="16" t="s">
        <v>50</v>
      </c>
      <c r="F16" s="43"/>
      <c r="G16" s="7"/>
      <c r="H16" s="7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  <c r="X16" s="10"/>
      <c r="Y16" s="10"/>
      <c r="Z16" s="10"/>
      <c r="AA16" s="10"/>
    </row>
    <row r="17" spans="1:27" ht="30" customHeight="1">
      <c r="A17" s="37">
        <f t="shared" si="0"/>
        <v>13</v>
      </c>
      <c r="B17" s="5" t="s">
        <v>19</v>
      </c>
      <c r="C17" s="5" t="s">
        <v>20</v>
      </c>
      <c r="D17" s="6">
        <v>80200</v>
      </c>
      <c r="E17" s="16" t="s">
        <v>50</v>
      </c>
      <c r="F17" s="44"/>
      <c r="G17" s="45" t="s">
        <v>57</v>
      </c>
      <c r="H17" s="46"/>
      <c r="I17" s="4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X17" s="10"/>
      <c r="Y17" s="10"/>
      <c r="Z17" s="10"/>
      <c r="AA17" s="10"/>
    </row>
    <row r="18" spans="1:27" ht="30" customHeight="1">
      <c r="A18" s="37">
        <f t="shared" si="0"/>
        <v>14</v>
      </c>
      <c r="B18" s="5" t="s">
        <v>21</v>
      </c>
      <c r="C18" s="5" t="s">
        <v>8</v>
      </c>
      <c r="D18" s="6">
        <v>48400</v>
      </c>
      <c r="E18" s="16" t="s">
        <v>50</v>
      </c>
      <c r="F18" s="44"/>
      <c r="G18" s="46"/>
      <c r="H18" s="46"/>
      <c r="I18" s="46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  <c r="X18" s="10"/>
      <c r="Y18" s="10"/>
      <c r="Z18" s="10"/>
      <c r="AA18" s="10"/>
    </row>
    <row r="19" spans="1:27" ht="30" customHeight="1">
      <c r="A19" s="37">
        <f t="shared" si="0"/>
        <v>15</v>
      </c>
      <c r="B19" s="5" t="s">
        <v>22</v>
      </c>
      <c r="C19" s="5" t="s">
        <v>20</v>
      </c>
      <c r="D19" s="6">
        <v>43800</v>
      </c>
      <c r="E19" s="16" t="s">
        <v>51</v>
      </c>
      <c r="F19" s="43"/>
      <c r="G19" s="7"/>
      <c r="H19" s="7"/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10"/>
      <c r="Y19" s="10"/>
      <c r="Z19" s="10"/>
      <c r="AA19" s="10"/>
    </row>
    <row r="20" spans="1:27" ht="30" customHeight="1">
      <c r="A20" s="37">
        <f t="shared" si="0"/>
        <v>16</v>
      </c>
      <c r="B20" s="5" t="s">
        <v>23</v>
      </c>
      <c r="C20" s="5" t="s">
        <v>20</v>
      </c>
      <c r="D20" s="6">
        <v>53900</v>
      </c>
      <c r="E20" s="16" t="s">
        <v>50</v>
      </c>
      <c r="F20" s="43"/>
      <c r="G20" s="7"/>
      <c r="H20" s="7"/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  <c r="X20" s="10"/>
      <c r="Y20" s="10"/>
      <c r="Z20" s="10"/>
      <c r="AA20" s="10"/>
    </row>
    <row r="21" spans="1:27" ht="30" customHeight="1">
      <c r="A21" s="37">
        <f t="shared" si="0"/>
        <v>17</v>
      </c>
      <c r="B21" s="5" t="s">
        <v>24</v>
      </c>
      <c r="C21" s="5" t="s">
        <v>25</v>
      </c>
      <c r="D21" s="6">
        <v>46100</v>
      </c>
      <c r="E21" s="16" t="s">
        <v>50</v>
      </c>
      <c r="F21" s="43"/>
      <c r="G21" s="7"/>
      <c r="H21" s="7"/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X21" s="10"/>
      <c r="Y21" s="10"/>
      <c r="Z21" s="10"/>
      <c r="AA21" s="10"/>
    </row>
    <row r="22" spans="1:27" ht="30" customHeight="1">
      <c r="A22" s="37">
        <f t="shared" si="0"/>
        <v>18</v>
      </c>
      <c r="B22" s="5" t="s">
        <v>26</v>
      </c>
      <c r="C22" s="5" t="s">
        <v>8</v>
      </c>
      <c r="D22" s="6">
        <v>49900</v>
      </c>
      <c r="E22" s="16" t="s">
        <v>51</v>
      </c>
      <c r="F22" s="43"/>
      <c r="G22" s="7"/>
      <c r="H22" s="7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X22" s="10"/>
      <c r="Y22" s="10"/>
      <c r="Z22" s="10"/>
      <c r="AA22" s="10"/>
    </row>
    <row r="23" spans="1:27" ht="30" customHeight="1">
      <c r="A23" s="37">
        <f t="shared" si="0"/>
        <v>19</v>
      </c>
      <c r="B23" s="5" t="s">
        <v>27</v>
      </c>
      <c r="C23" s="5" t="s">
        <v>8</v>
      </c>
      <c r="D23" s="6">
        <v>49900</v>
      </c>
      <c r="E23" s="16" t="s">
        <v>51</v>
      </c>
      <c r="F23" s="43"/>
      <c r="G23" s="7"/>
      <c r="H23" s="7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X23" s="10"/>
      <c r="Y23" s="10"/>
      <c r="Z23" s="10"/>
      <c r="AA23" s="10"/>
    </row>
    <row r="24" spans="1:27" ht="30" customHeight="1">
      <c r="A24" s="37">
        <f t="shared" si="0"/>
        <v>20</v>
      </c>
      <c r="B24" s="5" t="s">
        <v>28</v>
      </c>
      <c r="C24" s="5" t="s">
        <v>8</v>
      </c>
      <c r="D24" s="6">
        <v>65000</v>
      </c>
      <c r="E24" s="16" t="s">
        <v>51</v>
      </c>
      <c r="F24" s="43"/>
      <c r="G24" s="7"/>
      <c r="H24" s="7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X24" s="10"/>
      <c r="Y24" s="10"/>
      <c r="Z24" s="10"/>
      <c r="AA24" s="10"/>
    </row>
    <row r="25" spans="1:27" ht="30" customHeight="1">
      <c r="A25" s="37">
        <f t="shared" si="0"/>
        <v>21</v>
      </c>
      <c r="B25" s="5" t="s">
        <v>29</v>
      </c>
      <c r="C25" s="5" t="s">
        <v>8</v>
      </c>
      <c r="D25" s="6">
        <v>80200</v>
      </c>
      <c r="E25" s="16" t="s">
        <v>51</v>
      </c>
      <c r="F25" s="43"/>
      <c r="G25" s="7"/>
      <c r="H25" s="7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X25" s="10"/>
      <c r="Y25" s="10"/>
      <c r="Z25" s="10"/>
      <c r="AA25" s="10"/>
    </row>
    <row r="26" spans="1:27" ht="30" customHeight="1">
      <c r="A26" s="37">
        <f t="shared" si="0"/>
        <v>22</v>
      </c>
      <c r="B26" s="5" t="s">
        <v>30</v>
      </c>
      <c r="C26" s="5" t="s">
        <v>8</v>
      </c>
      <c r="D26" s="6">
        <v>80200</v>
      </c>
      <c r="E26" s="16" t="s">
        <v>50</v>
      </c>
      <c r="F26" s="43"/>
      <c r="G26" s="7"/>
      <c r="H26" s="7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X26" s="10"/>
      <c r="Y26" s="10"/>
      <c r="Z26" s="10"/>
      <c r="AA26" s="10"/>
    </row>
    <row r="27" spans="1:27" ht="30" customHeight="1">
      <c r="A27" s="37">
        <f t="shared" si="0"/>
        <v>23</v>
      </c>
      <c r="B27" s="5" t="s">
        <v>31</v>
      </c>
      <c r="C27" s="5" t="s">
        <v>8</v>
      </c>
      <c r="D27" s="6">
        <v>80200</v>
      </c>
      <c r="E27" s="16" t="s">
        <v>50</v>
      </c>
      <c r="F27" s="43"/>
      <c r="G27" s="7"/>
      <c r="H27" s="7"/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X27" s="10"/>
      <c r="Y27" s="10"/>
      <c r="Z27" s="10"/>
      <c r="AA27" s="10"/>
    </row>
    <row r="28" spans="1:27" ht="30" customHeight="1">
      <c r="A28" s="37">
        <f t="shared" si="0"/>
        <v>24</v>
      </c>
      <c r="B28" s="5" t="s">
        <v>32</v>
      </c>
      <c r="C28" s="5" t="s">
        <v>8</v>
      </c>
      <c r="D28" s="6">
        <v>80200</v>
      </c>
      <c r="E28" s="16" t="s">
        <v>50</v>
      </c>
      <c r="F28" s="43"/>
      <c r="G28" s="7"/>
      <c r="H28" s="7"/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X28" s="10"/>
      <c r="Y28" s="10"/>
      <c r="Z28" s="10"/>
      <c r="AA28" s="10"/>
    </row>
    <row r="29" spans="1:27" ht="30" customHeight="1">
      <c r="A29" s="37">
        <f t="shared" si="0"/>
        <v>25</v>
      </c>
      <c r="B29" s="5" t="s">
        <v>33</v>
      </c>
      <c r="C29" s="5" t="s">
        <v>8</v>
      </c>
      <c r="D29" s="6">
        <v>80200</v>
      </c>
      <c r="E29" s="16" t="s">
        <v>51</v>
      </c>
      <c r="F29" s="43"/>
      <c r="G29" s="7"/>
      <c r="H29" s="7"/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  <c r="X29" s="10"/>
      <c r="Y29" s="10"/>
      <c r="Z29" s="10"/>
      <c r="AA29" s="10"/>
    </row>
    <row r="30" spans="1:27" ht="30" customHeight="1">
      <c r="A30" s="37">
        <f t="shared" si="0"/>
        <v>26</v>
      </c>
      <c r="B30" s="5" t="s">
        <v>34</v>
      </c>
      <c r="C30" s="5" t="s">
        <v>8</v>
      </c>
      <c r="D30" s="6">
        <v>80200</v>
      </c>
      <c r="E30" s="16" t="s">
        <v>51</v>
      </c>
      <c r="F30" s="43"/>
      <c r="G30" s="7"/>
      <c r="H30" s="7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  <c r="X30" s="10"/>
      <c r="Y30" s="10"/>
      <c r="Z30" s="10"/>
      <c r="AA30" s="10"/>
    </row>
    <row r="31" spans="1:27" ht="30" customHeight="1">
      <c r="A31" s="37">
        <f t="shared" si="0"/>
        <v>27</v>
      </c>
      <c r="B31" s="5" t="s">
        <v>35</v>
      </c>
      <c r="C31" s="5" t="s">
        <v>8</v>
      </c>
      <c r="D31" s="6">
        <v>80200</v>
      </c>
      <c r="E31" s="16" t="s">
        <v>51</v>
      </c>
      <c r="F31" s="43"/>
      <c r="G31" s="7"/>
      <c r="H31" s="7"/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0"/>
      <c r="Y31" s="10"/>
      <c r="Z31" s="10"/>
      <c r="AA31" s="10"/>
    </row>
    <row r="32" spans="1:27" ht="30" customHeight="1">
      <c r="A32" s="37">
        <f t="shared" si="0"/>
        <v>28</v>
      </c>
      <c r="B32" s="5" t="s">
        <v>36</v>
      </c>
      <c r="C32" s="5" t="s">
        <v>8</v>
      </c>
      <c r="D32" s="6">
        <v>80200</v>
      </c>
      <c r="E32" s="16" t="s">
        <v>51</v>
      </c>
      <c r="F32" s="43"/>
      <c r="G32" s="7"/>
      <c r="H32" s="7"/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0"/>
      <c r="X32" s="10"/>
      <c r="Y32" s="10"/>
      <c r="Z32" s="10"/>
      <c r="AA32" s="10"/>
    </row>
    <row r="33" spans="1:27" ht="30" customHeight="1">
      <c r="A33" s="37">
        <f t="shared" si="0"/>
        <v>29</v>
      </c>
      <c r="B33" s="5" t="s">
        <v>37</v>
      </c>
      <c r="C33" s="5" t="s">
        <v>8</v>
      </c>
      <c r="D33" s="6">
        <v>80200</v>
      </c>
      <c r="E33" s="16" t="s">
        <v>51</v>
      </c>
      <c r="F33" s="43"/>
      <c r="G33" s="7"/>
      <c r="H33" s="7"/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0"/>
      <c r="X33" s="10"/>
      <c r="Y33" s="10"/>
      <c r="Z33" s="10"/>
      <c r="AA33" s="10"/>
    </row>
    <row r="34" spans="1:27" ht="30" customHeight="1">
      <c r="A34" s="37">
        <f t="shared" si="0"/>
        <v>30</v>
      </c>
      <c r="B34" s="5" t="s">
        <v>38</v>
      </c>
      <c r="C34" s="5" t="s">
        <v>8</v>
      </c>
      <c r="D34" s="6">
        <v>80200</v>
      </c>
      <c r="E34" s="16" t="s">
        <v>51</v>
      </c>
      <c r="F34" s="43"/>
      <c r="G34" s="7"/>
      <c r="H34" s="7"/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0"/>
      <c r="X34" s="10"/>
      <c r="Y34" s="10"/>
      <c r="Z34" s="10"/>
      <c r="AA34" s="10"/>
    </row>
    <row r="35" spans="1:27" ht="15.75" customHeight="1"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7" ht="15.75" customHeight="1"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7" ht="15.75" hidden="1" customHeight="1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7" ht="15.75" hidden="1" customHeight="1"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7" ht="15.75" hidden="1" customHeight="1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7" ht="15.75" hidden="1" customHeight="1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7" ht="15.75" hidden="1" customHeight="1"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7" ht="15.75" hidden="1" customHeight="1"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7" ht="15.75" hidden="1" customHeight="1"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7" ht="15.75" hidden="1" customHeight="1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7" ht="15.75" hidden="1" customHeight="1"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7" ht="15.75" hidden="1" customHeight="1"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7" ht="15.75" hidden="1" customHeight="1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7" ht="15.75" hidden="1" customHeight="1"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0:21" ht="15.75" hidden="1" customHeight="1"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0:21" ht="15.75" hidden="1" customHeight="1"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0:21" ht="15.75" hidden="1" customHeight="1"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0:21" ht="15.75" hidden="1" customHeight="1"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0:21" ht="15.75" hidden="1" customHeight="1"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0:21" ht="15.75" hidden="1" customHeight="1"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0:21" ht="15.75" hidden="1" customHeight="1"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0:21" ht="15.75" hidden="1" customHeight="1"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0:21" ht="15.75" hidden="1" customHeight="1"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0:21" ht="15.75" hidden="1" customHeight="1"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0:21" ht="15.75" hidden="1" customHeight="1"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0:21" ht="15.75" hidden="1" customHeight="1"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0:21" ht="15.75" hidden="1" customHeight="1"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0:21" ht="15.75" hidden="1" customHeight="1"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0:21" ht="15.75" hidden="1" customHeight="1"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0:21" ht="15.75" hidden="1" customHeight="1"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0:21" ht="15.75" hidden="1" customHeight="1"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0:21" ht="15.75" hidden="1" customHeight="1"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0:21" ht="15.75" hidden="1" customHeight="1"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0:21" ht="15.75" hidden="1" customHeight="1"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0:21" ht="15.75" hidden="1" customHeight="1"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0:21" ht="15.75" hidden="1" customHeight="1"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0:21" ht="15.75" hidden="1" customHeight="1"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0:21" ht="15.75" hidden="1" customHeight="1"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0:21" ht="15.75" hidden="1" customHeight="1"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0:21" ht="15.75" hidden="1" customHeight="1"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0:21" ht="15.75" hidden="1" customHeight="1"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0:21" ht="15.75" hidden="1" customHeight="1"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0:21" ht="15.75" hidden="1" customHeight="1"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0:21" ht="15.75" hidden="1" customHeight="1"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0:21" ht="15.75" hidden="1" customHeight="1"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0:21" ht="15.75" hidden="1" customHeight="1"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0:21" ht="15.75" hidden="1" customHeight="1"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0:21" ht="15.75" hidden="1" customHeight="1"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0:21" ht="15.75" hidden="1" customHeight="1"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0:21" ht="15.75" hidden="1" customHeight="1"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0:21" ht="15.75" hidden="1" customHeight="1"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0:21" ht="15.75" hidden="1" customHeight="1"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0:21" ht="15.75" hidden="1" customHeight="1"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0:21" ht="15.75" hidden="1" customHeight="1"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0:21" ht="15.75" hidden="1" customHeight="1"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0:21" ht="15.75" hidden="1" customHeight="1"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0:21" ht="15.75" hidden="1" customHeight="1"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0:21" ht="15.75" hidden="1" customHeight="1"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0:21" ht="15.75" hidden="1" customHeight="1"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0:21" ht="15.75" hidden="1" customHeight="1"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0:21" ht="15.75" hidden="1" customHeight="1"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0:21" ht="15.75" hidden="1" customHeight="1"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0:21" ht="15.75" hidden="1" customHeight="1"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0:21" ht="15.75" hidden="1" customHeight="1"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0:21" ht="15.75" hidden="1" customHeight="1"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0:21" ht="15.75" hidden="1" customHeight="1"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0:21" ht="15.75" hidden="1" customHeight="1"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0:21" ht="15.75" hidden="1" customHeight="1"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0:21" ht="15.75" hidden="1" customHeight="1"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0:21" ht="15.75" hidden="1" customHeight="1"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0:21" ht="15.75" hidden="1" customHeight="1"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0:21" ht="15.75" hidden="1" customHeight="1"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0:21" ht="15.75" hidden="1" customHeight="1"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0:21" ht="15.75" hidden="1" customHeight="1"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0:21" ht="15.75" hidden="1" customHeight="1"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0:21" ht="15.75" hidden="1" customHeight="1"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0:21" ht="15.75" hidden="1" customHeight="1"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0:21" ht="15.75" hidden="1" customHeight="1"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0:21" ht="15.75" hidden="1" customHeight="1"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0:21" ht="15.75" hidden="1" customHeight="1"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0:21" ht="15.75" hidden="1" customHeight="1"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0:21" ht="15.75" hidden="1" customHeight="1"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0:21" ht="15.75" hidden="1" customHeight="1"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0:21" ht="15.75" hidden="1" customHeight="1"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0:21" ht="15.75" hidden="1" customHeight="1"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0:21" ht="15.75" hidden="1" customHeight="1"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0:21" ht="15.75" hidden="1" customHeight="1"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0:21" ht="15.75" hidden="1" customHeight="1"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0:21" ht="15.75" hidden="1" customHeight="1"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0:21" ht="15.75" hidden="1" customHeight="1"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0:21" ht="15.75" hidden="1" customHeight="1"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0:21" ht="15.75" hidden="1" customHeight="1"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0:21" ht="15.75" hidden="1" customHeight="1"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0:21" ht="15.75" hidden="1" customHeight="1"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0:21" ht="15.75" hidden="1" customHeight="1"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0:21" ht="15.75" hidden="1" customHeight="1"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0:21" ht="15.75" hidden="1" customHeight="1"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0:21" ht="15.75" hidden="1" customHeight="1"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0:21" ht="15.75" hidden="1" customHeight="1"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0:21" ht="15.75" hidden="1" customHeight="1"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0:21" ht="15.75" hidden="1" customHeight="1"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0:21" ht="15.75" hidden="1" customHeight="1"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0:21" ht="15.75" hidden="1" customHeight="1"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0:21" ht="15.75" hidden="1" customHeight="1"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0:21" ht="15.75" hidden="1" customHeight="1"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0:21" ht="15.75" hidden="1" customHeight="1"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0:21" ht="15.75" hidden="1" customHeight="1"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0:21" ht="15.75" hidden="1" customHeight="1"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0:21" ht="15.75" hidden="1" customHeight="1"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0:21" ht="15.75" hidden="1" customHeight="1"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0:21" ht="15.75" hidden="1" customHeight="1"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0:21" ht="15.75" hidden="1" customHeight="1"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0:21" ht="15.75" hidden="1" customHeight="1"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0:21" ht="15.75" hidden="1" customHeight="1"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0:21" ht="15.75" hidden="1" customHeight="1"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0:21" ht="15.75" hidden="1" customHeight="1"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0:21" ht="15.75" hidden="1" customHeight="1"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0:21" ht="15.75" hidden="1" customHeight="1"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0:21" ht="15.75" hidden="1" customHeight="1"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0:21" ht="15.75" hidden="1" customHeight="1"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0:21" ht="15.75" hidden="1" customHeight="1"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0:21" ht="15.75" hidden="1" customHeight="1"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0:21" ht="15.75" hidden="1" customHeight="1"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0:21" ht="15.75" hidden="1" customHeight="1"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0:21" ht="15.75" hidden="1" customHeight="1"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0:21" ht="15.75" hidden="1" customHeight="1"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0:21" ht="15.75" hidden="1" customHeight="1"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0:21" ht="15.75" hidden="1" customHeight="1"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0:21" ht="15.75" hidden="1" customHeight="1"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0:21" ht="15.75" hidden="1" customHeight="1"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0:21" ht="15.75" hidden="1" customHeight="1"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0:21" ht="15.75" hidden="1" customHeight="1"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0:21" ht="15.75" hidden="1" customHeight="1"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0:21" ht="15.75" hidden="1" customHeight="1"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0:21" ht="15.75" hidden="1" customHeight="1"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0:21" ht="15.75" hidden="1" customHeight="1"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0:21" ht="15.75" hidden="1" customHeight="1"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0:21" ht="15.75" hidden="1" customHeight="1"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0:21" ht="15.75" hidden="1" customHeight="1"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0:21" ht="15.75" hidden="1" customHeight="1"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0:21" ht="15.75" hidden="1" customHeight="1"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0:21" ht="15.75" hidden="1" customHeight="1"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0:21" ht="15.75" hidden="1" customHeight="1"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0:21" ht="15.75" hidden="1" customHeight="1"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0:21" ht="15.75" hidden="1" customHeight="1"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0:21" ht="15.75" hidden="1" customHeight="1"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0:21" ht="15.75" hidden="1" customHeight="1"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0:21" ht="15.75" hidden="1" customHeight="1"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0:21" ht="15.75" hidden="1" customHeight="1"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0:21" ht="15.75" hidden="1" customHeight="1"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0:21" ht="15.75" hidden="1" customHeight="1"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0:21" ht="15.75" hidden="1" customHeight="1"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0:21" ht="15.75" hidden="1" customHeight="1"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0:21" ht="15.75" hidden="1" customHeight="1"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0:21" ht="15.75" hidden="1" customHeight="1"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0:21" ht="15.75" hidden="1" customHeight="1"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0:21" ht="15.75" hidden="1" customHeight="1"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0:21" ht="15.75" hidden="1" customHeight="1"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0:21" ht="15.75" hidden="1" customHeight="1"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0:21" ht="15.75" hidden="1" customHeight="1"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0:21" ht="15.75" hidden="1" customHeight="1"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0:21" ht="15.75" hidden="1" customHeight="1"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0:21" ht="15.75" hidden="1" customHeight="1"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0:21" ht="15.75" hidden="1" customHeight="1"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0:21" ht="15.75" hidden="1" customHeight="1"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0:21" ht="15.75" hidden="1" customHeight="1"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0:21" ht="15.75" hidden="1" customHeight="1"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0:21" ht="15.75" hidden="1" customHeight="1"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0:21" ht="15.75" hidden="1" customHeight="1"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0:21" ht="15.75" hidden="1" customHeight="1"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0:21" ht="15.75" hidden="1" customHeight="1"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0:21" ht="15.75" hidden="1" customHeight="1"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0:21" ht="15.75" hidden="1" customHeight="1"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0:21" ht="15.75" hidden="1" customHeight="1"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0:21" ht="15.75" hidden="1" customHeight="1"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0:21" ht="15.75" hidden="1" customHeight="1"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0:21" ht="15.75" hidden="1" customHeight="1"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0:21" ht="15.75" hidden="1" customHeight="1"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0:21" ht="15.75" hidden="1" customHeight="1"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0:21" ht="15.75" hidden="1" customHeight="1"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0:21" ht="15.75" hidden="1" customHeight="1"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0:21" ht="15.75" hidden="1" customHeight="1"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0:21" ht="15.75" hidden="1" customHeight="1"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0:21" ht="15.75" hidden="1" customHeight="1"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0:21" ht="15.75" hidden="1" customHeight="1"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0:21" ht="15.75" hidden="1" customHeight="1"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0:21" ht="15.75" hidden="1" customHeight="1"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0:21" ht="15.75" hidden="1" customHeight="1"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0:21" ht="15.75" hidden="1" customHeight="1"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0:21" ht="15.75" hidden="1" customHeight="1"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0:21" ht="15.75" hidden="1" customHeight="1"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0:21" ht="15.75" hidden="1" customHeight="1"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0:21" ht="15.75" hidden="1" customHeight="1"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0:21" ht="15.75" hidden="1" customHeight="1"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0:21" ht="15.75" hidden="1" customHeight="1"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0:21" ht="15.75" hidden="1" customHeight="1"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0:21" ht="15.75" hidden="1" customHeight="1"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0:21" ht="15.75" hidden="1" customHeight="1"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0:21" ht="15.75" hidden="1" customHeight="1"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0:21" ht="15.75" hidden="1" customHeight="1"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0:21" ht="15.75" hidden="1" customHeight="1"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0:21" ht="15.75" hidden="1" customHeight="1"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0:21" ht="15.75" hidden="1" customHeight="1"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0:21" ht="15.75" hidden="1" customHeight="1"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0:21" ht="15.75" hidden="1" customHeight="1"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0:21" ht="15.75" hidden="1" customHeight="1"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0:21" ht="15.75" hidden="1" customHeight="1"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0:21" ht="15.75" hidden="1" customHeight="1"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0:21" ht="15.75" hidden="1" customHeight="1"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0:21" ht="15.75" hidden="1" customHeight="1"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0:21" ht="15.75" hidden="1" customHeight="1"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0:21" ht="15.75" hidden="1" customHeight="1"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0:21" ht="15.75" hidden="1" customHeight="1"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0:21" ht="15.75" hidden="1" customHeight="1"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0:21" ht="15.75" hidden="1" customHeight="1"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0:21" ht="15.75" hidden="1" customHeight="1"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0:21" ht="15.75" hidden="1" customHeight="1"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0:21" ht="15.75" hidden="1" customHeight="1"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0:21" ht="15.75" hidden="1" customHeight="1"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0:21" ht="15.75" hidden="1" customHeight="1"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0:21" ht="15.75" hidden="1" customHeight="1"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0:21" ht="15.75" hidden="1" customHeight="1"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0:21" ht="15.75" hidden="1" customHeight="1"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0:21" ht="15.75" hidden="1" customHeight="1"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0:21" ht="15.75" hidden="1" customHeight="1"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0:21" ht="15.75" hidden="1" customHeight="1"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0:21" ht="15.75" hidden="1" customHeight="1"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0:21" ht="15.75" hidden="1" customHeight="1"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0:21" ht="15.75" hidden="1" customHeight="1"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0:21" ht="15.75" hidden="1" customHeight="1"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0:21" ht="15.75" hidden="1" customHeight="1"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0:21" ht="15.75" hidden="1" customHeight="1"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0:21" ht="15.75" hidden="1" customHeight="1"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0:21" ht="15.75" hidden="1" customHeight="1"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0:21" ht="15.75" hidden="1" customHeight="1"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0:21" ht="15.75" hidden="1" customHeight="1"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0:21" ht="15.75" hidden="1" customHeight="1"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0:21" ht="15.75" hidden="1" customHeight="1"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0:21" ht="15.75" hidden="1" customHeight="1"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0:21" ht="15.75" hidden="1" customHeight="1"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0:21" ht="15.75" hidden="1" customHeight="1"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0:21" ht="15.75" hidden="1" customHeight="1"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0:21" ht="15.75" hidden="1" customHeight="1"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0:21" ht="15.75" hidden="1" customHeight="1"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0:21" ht="15.75" hidden="1" customHeight="1"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0:21" ht="15.75" hidden="1" customHeight="1"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0:21" ht="15.75" hidden="1" customHeight="1"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0:21" ht="15.75" hidden="1" customHeight="1"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0:21" ht="15.75" hidden="1" customHeight="1"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0:21" ht="15.75" hidden="1" customHeight="1"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0:21" ht="15.75" hidden="1" customHeight="1"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0:21" ht="15.75" hidden="1" customHeight="1"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0:21" ht="15.75" hidden="1" customHeight="1"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0:21" ht="15.75" hidden="1" customHeight="1"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0:21" ht="15.75" hidden="1" customHeight="1"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0:21" ht="15.75" hidden="1" customHeight="1"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0:21" ht="15.75" hidden="1" customHeight="1"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0:21" ht="15.75" hidden="1" customHeight="1"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0:21" ht="15.75" hidden="1" customHeight="1"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0:21" ht="15.75" hidden="1" customHeight="1"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0:21" ht="15.75" hidden="1" customHeight="1"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0:21" ht="15.75" hidden="1" customHeight="1"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0:21" ht="15.75" hidden="1" customHeight="1"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0:21" ht="15.75" hidden="1" customHeight="1"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0:21" ht="15.75" hidden="1" customHeight="1"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0:21" ht="15.75" hidden="1" customHeight="1"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0:21" ht="15.75" hidden="1" customHeight="1"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0:21" ht="15.75" hidden="1" customHeight="1"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0:21" ht="15.75" hidden="1" customHeight="1"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0:21" ht="15.75" hidden="1" customHeight="1"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0:21" ht="15.75" hidden="1" customHeight="1"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0:21" ht="15.75" hidden="1" customHeight="1"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0:21" ht="15.75" hidden="1" customHeight="1"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0:21" ht="15.75" hidden="1" customHeight="1"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0:21" ht="15.75" hidden="1" customHeight="1"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0:21" ht="15.75" hidden="1" customHeight="1"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0:21" ht="15.75" hidden="1" customHeight="1"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0:21" ht="15.75" hidden="1" customHeight="1"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0:21" ht="15.75" hidden="1" customHeight="1"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0:21" ht="15.75" hidden="1" customHeight="1"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0:21" ht="15.75" hidden="1" customHeight="1"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0:21" ht="15.75" hidden="1" customHeight="1"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0:21" ht="15.75" hidden="1" customHeight="1"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0:21" ht="15.75" hidden="1" customHeight="1"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0:21" ht="15.75" hidden="1" customHeight="1"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0:21" ht="15.75" hidden="1" customHeight="1"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0:21" ht="15.75" hidden="1" customHeight="1"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0:21" ht="15.75" hidden="1" customHeight="1"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0:21" ht="15.75" hidden="1" customHeight="1"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0:21" ht="15.75" hidden="1" customHeight="1"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0:21" ht="15.75" hidden="1" customHeight="1"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0:21" ht="15.75" hidden="1" customHeight="1"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0:21" ht="15.75" hidden="1" customHeight="1"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0:21" ht="15.75" hidden="1" customHeight="1"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0:21" ht="15.75" hidden="1" customHeight="1"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0:21" ht="15.75" hidden="1" customHeight="1"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0:21" ht="15.75" hidden="1" customHeight="1"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0:21" ht="15.75" hidden="1" customHeight="1"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0:21" ht="15.75" hidden="1" customHeight="1"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0:21" ht="15.75" hidden="1" customHeight="1"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0:21" ht="15.75" hidden="1" customHeight="1"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0:21" ht="15.75" hidden="1" customHeight="1"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0:21" ht="15.75" hidden="1" customHeight="1"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0:21" ht="15.75" hidden="1" customHeight="1"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0:21" ht="15.75" hidden="1" customHeight="1"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0:21" ht="15.75" hidden="1" customHeight="1"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0:21" ht="15.75" hidden="1" customHeight="1"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0:21" ht="15.75" hidden="1" customHeight="1"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0:21" ht="15.75" hidden="1" customHeight="1"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0:21" ht="15.75" hidden="1" customHeight="1"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0:21" ht="15.75" hidden="1" customHeight="1"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0:21" ht="15.75" hidden="1" customHeight="1"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0:21" ht="15.75" hidden="1" customHeight="1"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0:21" ht="15.75" hidden="1" customHeight="1"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0:21" ht="15.75" hidden="1" customHeight="1"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0:21" ht="15.75" hidden="1" customHeight="1"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0:21" ht="15.75" hidden="1" customHeight="1"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0:21" ht="15.75" hidden="1" customHeight="1"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0:21" ht="15.75" hidden="1" customHeight="1"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0:21" ht="15.75" hidden="1" customHeight="1"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0:21" ht="15.75" hidden="1" customHeight="1"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0:21" ht="15.75" hidden="1" customHeight="1"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0:21" ht="15.75" hidden="1" customHeight="1"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0:21" ht="15.75" hidden="1" customHeight="1"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0:21" ht="15.75" hidden="1" customHeight="1"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0:21" ht="15.75" hidden="1" customHeight="1"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0:21" ht="15.75" hidden="1" customHeight="1"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0:21" ht="15.75" hidden="1" customHeight="1"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0:21" ht="15.75" hidden="1" customHeight="1"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0:21" ht="15.75" hidden="1" customHeight="1"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0:21" ht="15.75" hidden="1" customHeight="1"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0:21" ht="15.75" hidden="1" customHeight="1"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0:21" ht="15.75" hidden="1" customHeight="1"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0:21" ht="15.75" hidden="1" customHeight="1"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0:21" ht="15.75" hidden="1" customHeight="1"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0:21" ht="15.75" hidden="1" customHeight="1"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0:21" ht="15.75" hidden="1" customHeight="1"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0:21" ht="15.75" hidden="1" customHeight="1"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0:21" ht="15.75" hidden="1" customHeight="1"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0:21" ht="15.75" hidden="1" customHeight="1"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0:21" ht="15.75" hidden="1" customHeight="1"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0:21" ht="15.75" hidden="1" customHeight="1"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0:21" ht="15.75" hidden="1" customHeight="1"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0:21" ht="15.75" hidden="1" customHeight="1"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0:21" ht="15.75" hidden="1" customHeight="1"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0:21" ht="15.75" hidden="1" customHeight="1"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0:21" ht="15.75" hidden="1" customHeight="1"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0:21" ht="15.75" hidden="1" customHeight="1"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0:21" ht="15.75" hidden="1" customHeight="1"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0:21" ht="15.75" hidden="1" customHeight="1"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0:21" ht="15.75" hidden="1" customHeight="1"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0:21" ht="15.75" hidden="1" customHeight="1"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0:21" ht="15.75" hidden="1" customHeight="1"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0:21" ht="15.75" hidden="1" customHeight="1"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0:21" ht="15.75" hidden="1" customHeight="1"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0:21" ht="15.75" hidden="1" customHeight="1"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0:21" ht="15.75" hidden="1" customHeight="1"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0:21" ht="15.75" hidden="1" customHeight="1"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0:21" ht="15.75" hidden="1" customHeight="1"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0:21" ht="15.75" hidden="1" customHeight="1"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0:21" ht="15.75" hidden="1" customHeight="1"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0:21" ht="15.75" hidden="1" customHeight="1"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0:21" ht="15.75" hidden="1" customHeight="1"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0:21" ht="15.75" hidden="1" customHeight="1"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0:21" ht="15.75" hidden="1" customHeight="1"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10:21" ht="15.75" hidden="1" customHeight="1"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10:21" ht="15.75" hidden="1" customHeight="1"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10:21" ht="15.75" hidden="1" customHeight="1"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10:21" ht="15.75" hidden="1" customHeight="1"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10:21" ht="15.75" hidden="1" customHeight="1"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10:21" ht="15.75" hidden="1" customHeight="1"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10:21" ht="15.75" hidden="1" customHeight="1"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10:21" ht="15.75" hidden="1" customHeight="1"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10:21" ht="15.75" hidden="1" customHeight="1"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10:21" ht="15.75" hidden="1" customHeight="1"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10:21" ht="15.75" hidden="1" customHeight="1"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10:21" ht="15.75" hidden="1" customHeight="1"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10:21" ht="15.75" hidden="1" customHeight="1"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10:21" ht="15.75" hidden="1" customHeight="1"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10:21" ht="15.75" hidden="1" customHeight="1"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10:21" ht="15.75" hidden="1" customHeight="1"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10:21" ht="15.75" hidden="1" customHeight="1"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0:21" ht="15.75" hidden="1" customHeight="1"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10:21" ht="15.75" hidden="1" customHeight="1"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10:21" ht="15.75" hidden="1" customHeight="1"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10:21" ht="15.75" hidden="1" customHeight="1"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10:21" ht="15.75" hidden="1" customHeight="1"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10:21" ht="15.75" hidden="1" customHeight="1"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0:21" ht="15.75" hidden="1" customHeight="1"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10:21" ht="15.75" hidden="1" customHeight="1"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10:21" ht="15.75" hidden="1" customHeight="1"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10:21" ht="15.75" hidden="1" customHeight="1"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10:21" ht="15.75" hidden="1" customHeight="1"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10:21" ht="15.75" hidden="1" customHeight="1"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0:21" ht="15.75" hidden="1" customHeight="1"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10:21" ht="15.75" hidden="1" customHeight="1"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10:21" ht="15.75" hidden="1" customHeight="1"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10:21" ht="15.75" hidden="1" customHeight="1"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10:21" ht="15.75" hidden="1" customHeight="1"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10:21" ht="15.75" hidden="1" customHeight="1"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0:21" ht="15.75" hidden="1" customHeight="1"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10:21" ht="15.75" hidden="1" customHeight="1"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10:21" ht="15.75" hidden="1" customHeight="1"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10:21" ht="15.75" hidden="1" customHeight="1"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10:21" ht="15.75" hidden="1" customHeight="1"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10:21" ht="15.75" hidden="1" customHeight="1"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0:21" ht="15.75" hidden="1" customHeight="1"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10:21" ht="15.75" hidden="1" customHeight="1"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10:21" ht="15.75" hidden="1" customHeight="1"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10:21" ht="15.75" hidden="1" customHeight="1"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10:21" ht="15.75" hidden="1" customHeight="1"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10:21" ht="15.75" hidden="1" customHeight="1"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10:21" ht="15.75" hidden="1" customHeight="1"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10:21" ht="15.75" hidden="1" customHeight="1"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10:21" ht="15.75" hidden="1" customHeight="1"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10:21" ht="15.75" hidden="1" customHeight="1"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10:21" ht="15.75" hidden="1" customHeight="1"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10:21" ht="15.75" hidden="1" customHeight="1"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10:21" ht="15.75" hidden="1" customHeight="1"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10:21" ht="15.75" hidden="1" customHeight="1"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10:21" ht="15.75" hidden="1" customHeight="1"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10:21" ht="15.75" hidden="1" customHeight="1"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10:21" ht="15.75" hidden="1" customHeight="1"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10:21" ht="15.75" hidden="1" customHeight="1"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10:21" ht="15.75" hidden="1" customHeight="1"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10:21" ht="15.75" hidden="1" customHeight="1"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10:21" ht="15.75" hidden="1" customHeight="1"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10:21" ht="15.75" hidden="1" customHeight="1"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10:21" ht="15.75" hidden="1" customHeight="1"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10:21" ht="15.75" hidden="1" customHeight="1"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10:21" ht="15.75" hidden="1" customHeight="1"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10:21" ht="15.75" hidden="1" customHeight="1"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10:21" ht="15.75" hidden="1" customHeight="1"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10:21" ht="15.75" hidden="1" customHeight="1"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10:21" ht="15.75" hidden="1" customHeight="1"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10:21" ht="15.75" hidden="1" customHeight="1"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10:21" ht="15.75" hidden="1" customHeight="1"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10:21" ht="15.75" hidden="1" customHeight="1"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10:21" ht="15.75" hidden="1" customHeight="1"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10:21" ht="15.75" hidden="1" customHeight="1"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10:21" ht="15.75" hidden="1" customHeight="1"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10:21" ht="15.75" hidden="1" customHeight="1"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10:21" ht="15.75" hidden="1" customHeight="1"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10:21" ht="15.75" hidden="1" customHeight="1"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10:21" ht="15.75" hidden="1" customHeight="1"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10:21" ht="15.75" hidden="1" customHeight="1"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10:21" ht="15.75" hidden="1" customHeight="1"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10:21" ht="15.75" hidden="1" customHeight="1"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10:21" ht="15.75" hidden="1" customHeight="1"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10:21" ht="15.75" hidden="1" customHeight="1"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10:21" ht="15.75" hidden="1" customHeight="1"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10:21" ht="15.75" hidden="1" customHeight="1"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10:21" ht="15.75" hidden="1" customHeight="1"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10:21" ht="15.75" hidden="1" customHeight="1"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</row>
    <row r="489" spans="10:21" ht="15.75" hidden="1" customHeight="1"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10:21" ht="15.75" hidden="1" customHeight="1"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</row>
    <row r="491" spans="10:21" ht="15.75" hidden="1" customHeight="1"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10:21" ht="15.75" hidden="1" customHeight="1"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</row>
    <row r="493" spans="10:21" ht="15.75" hidden="1" customHeight="1"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10:21" ht="15.75" hidden="1" customHeight="1"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10:21" ht="15.75" hidden="1" customHeight="1"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</row>
    <row r="496" spans="10:21" ht="15.75" hidden="1" customHeight="1"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</row>
    <row r="497" spans="10:21" ht="15.75" hidden="1" customHeight="1"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</row>
    <row r="498" spans="10:21" ht="15.75" hidden="1" customHeight="1"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10:21" ht="15.75" hidden="1" customHeight="1"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10:21" ht="15.75" hidden="1" customHeight="1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</row>
    <row r="501" spans="10:21" ht="15.75" hidden="1" customHeight="1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</row>
    <row r="502" spans="10:21" ht="15.75" hidden="1" customHeight="1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</row>
    <row r="503" spans="10:21" ht="15.75" hidden="1" customHeight="1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</row>
    <row r="504" spans="10:21" ht="15.75" hidden="1" customHeight="1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</row>
    <row r="505" spans="10:21" ht="15.75" hidden="1" customHeight="1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</row>
    <row r="506" spans="10:21" ht="15.75" hidden="1" customHeight="1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</row>
    <row r="507" spans="10:21" ht="15.75" hidden="1" customHeight="1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</row>
    <row r="508" spans="10:21" ht="15.75" hidden="1" customHeight="1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</row>
    <row r="509" spans="10:21" ht="15.75" hidden="1" customHeight="1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</row>
    <row r="510" spans="10:21" ht="15.75" hidden="1" customHeight="1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</row>
    <row r="511" spans="10:21" ht="15.75" hidden="1" customHeight="1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</row>
    <row r="512" spans="10:21" ht="15.75" hidden="1" customHeight="1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</row>
    <row r="513" spans="10:21" ht="15.75" hidden="1" customHeight="1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</row>
    <row r="514" spans="10:21" ht="15.75" hidden="1" customHeight="1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</row>
    <row r="515" spans="10:21" ht="15.75" hidden="1" customHeight="1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</row>
    <row r="516" spans="10:21" ht="15.75" hidden="1" customHeight="1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</row>
    <row r="517" spans="10:21" ht="15.75" hidden="1" customHeight="1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</row>
    <row r="518" spans="10:21" ht="15.75" hidden="1" customHeight="1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</row>
    <row r="519" spans="10:21" ht="15.75" hidden="1" customHeight="1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</row>
    <row r="520" spans="10:21" ht="15.75" hidden="1" customHeight="1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</row>
    <row r="521" spans="10:21" ht="15.75" hidden="1" customHeight="1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</row>
    <row r="522" spans="10:21" ht="15.75" hidden="1" customHeight="1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</row>
    <row r="523" spans="10:21" ht="15.75" hidden="1" customHeight="1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</row>
    <row r="524" spans="10:21" ht="15.75" hidden="1" customHeight="1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</row>
    <row r="525" spans="10:21" ht="15.75" hidden="1" customHeight="1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</row>
    <row r="526" spans="10:21" ht="15.75" hidden="1" customHeight="1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</row>
    <row r="527" spans="10:21" ht="15.75" hidden="1" customHeight="1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</row>
    <row r="528" spans="10:21" ht="15.75" hidden="1" customHeight="1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</row>
    <row r="529" spans="10:21" ht="15.75" hidden="1" customHeight="1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</row>
    <row r="530" spans="10:21" ht="15.75" hidden="1" customHeight="1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</row>
    <row r="531" spans="10:21" ht="15.75" hidden="1" customHeight="1"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</row>
    <row r="532" spans="10:21" ht="15.75" hidden="1" customHeight="1"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</row>
    <row r="533" spans="10:21" ht="15.75" hidden="1" customHeight="1"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</row>
    <row r="534" spans="10:21" ht="15.75" hidden="1" customHeight="1"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</row>
    <row r="535" spans="10:21" ht="15.75" hidden="1" customHeight="1"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</row>
    <row r="536" spans="10:21" ht="15.75" hidden="1" customHeight="1"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</row>
    <row r="537" spans="10:21" ht="15.75" hidden="1" customHeight="1"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</row>
    <row r="538" spans="10:21" ht="15.75" hidden="1" customHeight="1"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</row>
    <row r="539" spans="10:21" ht="15.75" hidden="1" customHeight="1"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</row>
    <row r="540" spans="10:21" ht="15.75" hidden="1" customHeight="1"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</row>
    <row r="541" spans="10:21" ht="15.75" hidden="1" customHeight="1"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</row>
    <row r="542" spans="10:21" ht="15.75" hidden="1" customHeight="1"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</row>
    <row r="543" spans="10:21" ht="15.75" hidden="1" customHeight="1"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</row>
    <row r="544" spans="10:21" ht="15.75" hidden="1" customHeight="1"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</row>
    <row r="545" spans="10:21" ht="15.75" hidden="1" customHeight="1"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</row>
    <row r="546" spans="10:21" ht="15.75" hidden="1" customHeight="1"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</row>
    <row r="547" spans="10:21" ht="15.75" hidden="1" customHeight="1"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</row>
    <row r="548" spans="10:21" ht="15.75" hidden="1" customHeight="1"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</row>
    <row r="549" spans="10:21" ht="15.75" hidden="1" customHeight="1"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</row>
    <row r="550" spans="10:21" ht="15.75" hidden="1" customHeight="1"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</row>
    <row r="551" spans="10:21" ht="15.75" hidden="1" customHeight="1"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</row>
    <row r="552" spans="10:21" ht="15.75" hidden="1" customHeight="1"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</row>
    <row r="553" spans="10:21" ht="15.75" hidden="1" customHeight="1"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</row>
    <row r="554" spans="10:21" ht="15.75" hidden="1" customHeight="1"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</row>
    <row r="555" spans="10:21" ht="15.75" hidden="1" customHeight="1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</row>
    <row r="556" spans="10:21" ht="15.75" hidden="1" customHeight="1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</row>
    <row r="557" spans="10:21" ht="15.75" hidden="1" customHeight="1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</row>
    <row r="558" spans="10:21" ht="15.75" hidden="1" customHeight="1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</row>
    <row r="559" spans="10:21" ht="15.75" hidden="1" customHeight="1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</row>
    <row r="560" spans="10:21" ht="15.75" hidden="1" customHeight="1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</row>
    <row r="561" spans="10:21" ht="15.75" hidden="1" customHeight="1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</row>
    <row r="562" spans="10:21" ht="15.75" hidden="1" customHeight="1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</row>
    <row r="563" spans="10:21" ht="15.75" hidden="1" customHeight="1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</row>
    <row r="564" spans="10:21" ht="15.75" hidden="1" customHeight="1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</row>
    <row r="565" spans="10:21" ht="15.75" hidden="1" customHeight="1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</row>
    <row r="566" spans="10:21" ht="15.75" hidden="1" customHeight="1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</row>
    <row r="567" spans="10:21" ht="15.75" hidden="1" customHeight="1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</row>
    <row r="568" spans="10:21" ht="15.75" hidden="1" customHeight="1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</row>
    <row r="569" spans="10:21" ht="15.75" hidden="1" customHeight="1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</row>
    <row r="570" spans="10:21" ht="15.75" hidden="1" customHeight="1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</row>
    <row r="571" spans="10:21" ht="15.75" hidden="1" customHeight="1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</row>
    <row r="572" spans="10:21" ht="15.75" hidden="1" customHeight="1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</row>
    <row r="573" spans="10:21" ht="15.75" hidden="1" customHeight="1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</row>
    <row r="574" spans="10:21" ht="15.75" hidden="1" customHeight="1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</row>
    <row r="575" spans="10:21" ht="15.75" hidden="1" customHeight="1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</row>
    <row r="576" spans="10:21" ht="15.75" hidden="1" customHeight="1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</row>
    <row r="577" spans="10:21" ht="15.75" hidden="1" customHeight="1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</row>
    <row r="578" spans="10:21" ht="15.75" hidden="1" customHeight="1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</row>
    <row r="579" spans="10:21" ht="15.75" hidden="1" customHeight="1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</row>
    <row r="580" spans="10:21" ht="15.75" hidden="1" customHeight="1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</row>
    <row r="581" spans="10:21" ht="15.75" hidden="1" customHeight="1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</row>
    <row r="582" spans="10:21" ht="15.75" hidden="1" customHeight="1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</row>
    <row r="583" spans="10:21" ht="15.75" hidden="1" customHeight="1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</row>
    <row r="584" spans="10:21" ht="15.75" hidden="1" customHeight="1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</row>
    <row r="585" spans="10:21" ht="15.75" hidden="1" customHeight="1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</row>
    <row r="586" spans="10:21" ht="15.75" hidden="1" customHeight="1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</row>
    <row r="587" spans="10:21" ht="15.75" hidden="1" customHeight="1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</row>
    <row r="588" spans="10:21" ht="15.75" hidden="1" customHeight="1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</row>
    <row r="589" spans="10:21" ht="15.75" hidden="1" customHeight="1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</row>
    <row r="590" spans="10:21" ht="15.75" hidden="1" customHeight="1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</row>
    <row r="591" spans="10:21" ht="15.75" hidden="1" customHeight="1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</row>
    <row r="592" spans="10:21" ht="15.75" hidden="1" customHeight="1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</row>
    <row r="593" spans="10:21" ht="15.75" hidden="1" customHeight="1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</row>
    <row r="594" spans="10:21" ht="15.75" hidden="1" customHeight="1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</row>
    <row r="595" spans="10:21" ht="15.75" hidden="1" customHeight="1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</row>
    <row r="596" spans="10:21" ht="15.75" hidden="1" customHeight="1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</row>
    <row r="597" spans="10:21" ht="15.75" hidden="1" customHeight="1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</row>
    <row r="598" spans="10:21" ht="15.75" hidden="1" customHeight="1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</row>
    <row r="599" spans="10:21" ht="15.75" hidden="1" customHeight="1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</row>
    <row r="600" spans="10:21" ht="15.75" hidden="1" customHeight="1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</row>
    <row r="601" spans="10:21" ht="15.75" hidden="1" customHeight="1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</row>
    <row r="602" spans="10:21" ht="15.75" hidden="1" customHeight="1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</row>
    <row r="603" spans="10:21" ht="15.75" hidden="1" customHeight="1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</row>
    <row r="604" spans="10:21" ht="15.75" hidden="1" customHeight="1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</row>
    <row r="605" spans="10:21" ht="15.75" hidden="1" customHeight="1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</row>
    <row r="606" spans="10:21" ht="15.75" hidden="1" customHeight="1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</row>
    <row r="607" spans="10:21" ht="15.75" hidden="1" customHeight="1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</row>
    <row r="608" spans="10:21" ht="15.75" hidden="1" customHeight="1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</row>
    <row r="609" spans="10:21" ht="15.75" hidden="1" customHeight="1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</row>
    <row r="610" spans="10:21" ht="15.75" hidden="1" customHeight="1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</row>
    <row r="611" spans="10:21" ht="15.75" hidden="1" customHeight="1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</row>
    <row r="612" spans="10:21" ht="15.75" hidden="1" customHeight="1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</row>
    <row r="613" spans="10:21" ht="15.75" hidden="1" customHeight="1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</row>
    <row r="614" spans="10:21" ht="15.75" hidden="1" customHeight="1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</row>
    <row r="615" spans="10:21" ht="15.75" hidden="1" customHeight="1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</row>
    <row r="616" spans="10:21" ht="15.75" hidden="1" customHeight="1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</row>
    <row r="617" spans="10:21" ht="15.75" hidden="1" customHeight="1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</row>
    <row r="618" spans="10:21" ht="15.75" hidden="1" customHeight="1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</row>
    <row r="619" spans="10:21" ht="15.75" hidden="1" customHeight="1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</row>
    <row r="620" spans="10:21" ht="15.75" hidden="1" customHeight="1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</row>
    <row r="621" spans="10:21" ht="15.75" hidden="1" customHeight="1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</row>
    <row r="622" spans="10:21" ht="15.75" hidden="1" customHeight="1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</row>
    <row r="623" spans="10:21" ht="15.75" hidden="1" customHeight="1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</row>
    <row r="624" spans="10:21" ht="15.75" hidden="1" customHeight="1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</row>
    <row r="625" spans="10:21" ht="15.75" hidden="1" customHeight="1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</row>
    <row r="626" spans="10:21" ht="15.75" hidden="1" customHeight="1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</row>
    <row r="627" spans="10:21" ht="15.75" hidden="1" customHeight="1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</row>
    <row r="628" spans="10:21" ht="15.75" hidden="1" customHeight="1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</row>
    <row r="629" spans="10:21" ht="15.75" hidden="1" customHeight="1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</row>
    <row r="630" spans="10:21" ht="15.75" hidden="1" customHeight="1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</row>
    <row r="631" spans="10:21" ht="15.75" hidden="1" customHeight="1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</row>
    <row r="632" spans="10:21" ht="15.75" hidden="1" customHeight="1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</row>
    <row r="633" spans="10:21" ht="15.75" hidden="1" customHeight="1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</row>
    <row r="634" spans="10:21" ht="15.75" hidden="1" customHeight="1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</row>
    <row r="635" spans="10:21" ht="15.75" hidden="1" customHeight="1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</row>
    <row r="636" spans="10:21" ht="15.75" hidden="1" customHeight="1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</row>
    <row r="637" spans="10:21" ht="15.75" hidden="1" customHeight="1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</row>
    <row r="638" spans="10:21" ht="15.75" hidden="1" customHeight="1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</row>
    <row r="639" spans="10:21" ht="15.75" hidden="1" customHeight="1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</row>
    <row r="640" spans="10:21" ht="15.75" hidden="1" customHeight="1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</row>
    <row r="641" spans="10:21" ht="15.75" hidden="1" customHeight="1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</row>
    <row r="642" spans="10:21" ht="15.75" hidden="1" customHeight="1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</row>
    <row r="643" spans="10:21" ht="15.75" hidden="1" customHeight="1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</row>
    <row r="644" spans="10:21" ht="15.75" hidden="1" customHeight="1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</row>
    <row r="645" spans="10:21" ht="15.75" hidden="1" customHeight="1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</row>
    <row r="646" spans="10:21" ht="15.75" hidden="1" customHeight="1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</row>
    <row r="647" spans="10:21" ht="15.75" hidden="1" customHeight="1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</row>
    <row r="648" spans="10:21" ht="15.75" hidden="1" customHeight="1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</row>
    <row r="649" spans="10:21" ht="15.75" hidden="1" customHeight="1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</row>
    <row r="650" spans="10:21" ht="15.75" hidden="1" customHeight="1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</row>
    <row r="651" spans="10:21" ht="15.75" hidden="1" customHeight="1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</row>
    <row r="652" spans="10:21" ht="15.75" hidden="1" customHeight="1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</row>
    <row r="653" spans="10:21" ht="15.75" hidden="1" customHeight="1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</row>
    <row r="654" spans="10:21" ht="15.75" hidden="1" customHeight="1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</row>
    <row r="655" spans="10:21" ht="15.75" hidden="1" customHeight="1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</row>
    <row r="656" spans="10:21" ht="15.75" hidden="1" customHeight="1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</row>
    <row r="657" spans="10:21" ht="15.75" hidden="1" customHeight="1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</row>
    <row r="658" spans="10:21" ht="15.75" hidden="1" customHeight="1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</row>
    <row r="659" spans="10:21" ht="15.75" hidden="1" customHeight="1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</row>
    <row r="660" spans="10:21" ht="15.75" hidden="1" customHeight="1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</row>
    <row r="661" spans="10:21" ht="15.75" hidden="1" customHeight="1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</row>
    <row r="662" spans="10:21" ht="15.75" hidden="1" customHeight="1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</row>
    <row r="663" spans="10:21" ht="15.75" hidden="1" customHeight="1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</row>
    <row r="664" spans="10:21" ht="15.75" hidden="1" customHeight="1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</row>
    <row r="665" spans="10:21" ht="15.75" hidden="1" customHeight="1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</row>
    <row r="666" spans="10:21" ht="15.75" hidden="1" customHeight="1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</row>
    <row r="667" spans="10:21" ht="15.75" hidden="1" customHeight="1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</row>
    <row r="668" spans="10:21" ht="15.75" hidden="1" customHeight="1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</row>
    <row r="669" spans="10:21" ht="15.75" hidden="1" customHeight="1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</row>
    <row r="670" spans="10:21" ht="15.75" hidden="1" customHeight="1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</row>
    <row r="671" spans="10:21" ht="15.75" hidden="1" customHeight="1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</row>
    <row r="672" spans="10:21" ht="15.75" hidden="1" customHeight="1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</row>
    <row r="673" spans="10:21" ht="15.75" hidden="1" customHeight="1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</row>
    <row r="674" spans="10:21" ht="15.75" hidden="1" customHeight="1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</row>
    <row r="675" spans="10:21" ht="15.75" hidden="1" customHeight="1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</row>
    <row r="676" spans="10:21" ht="15.75" hidden="1" customHeight="1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</row>
    <row r="677" spans="10:21" ht="15.75" hidden="1" customHeight="1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</row>
    <row r="678" spans="10:21" ht="15.75" hidden="1" customHeight="1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</row>
    <row r="679" spans="10:21" ht="15.75" hidden="1" customHeight="1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</row>
    <row r="680" spans="10:21" ht="15.75" hidden="1" customHeight="1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</row>
    <row r="681" spans="10:21" ht="15.75" hidden="1" customHeight="1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</row>
    <row r="682" spans="10:21" ht="15.75" hidden="1" customHeight="1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</row>
    <row r="683" spans="10:21" ht="15.75" hidden="1" customHeight="1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</row>
    <row r="684" spans="10:21" ht="15.75" hidden="1" customHeight="1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</row>
    <row r="685" spans="10:21" ht="15.75" hidden="1" customHeight="1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</row>
    <row r="686" spans="10:21" ht="15.75" hidden="1" customHeight="1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</row>
    <row r="687" spans="10:21" ht="15.75" hidden="1" customHeight="1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</row>
    <row r="688" spans="10:21" ht="15.75" hidden="1" customHeight="1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</row>
    <row r="689" spans="10:21" ht="15.75" hidden="1" customHeight="1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</row>
    <row r="690" spans="10:21" ht="15.75" hidden="1" customHeight="1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</row>
    <row r="691" spans="10:21" ht="15.75" hidden="1" customHeight="1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</row>
    <row r="692" spans="10:21" ht="15.75" hidden="1" customHeight="1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</row>
    <row r="693" spans="10:21" ht="15.75" hidden="1" customHeight="1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</row>
    <row r="694" spans="10:21" ht="15.75" hidden="1" customHeight="1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</row>
    <row r="695" spans="10:21" ht="15.75" hidden="1" customHeight="1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</row>
    <row r="696" spans="10:21" ht="15.75" hidden="1" customHeight="1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</row>
    <row r="697" spans="10:21" ht="15.75" hidden="1" customHeight="1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</row>
    <row r="698" spans="10:21" ht="15.75" hidden="1" customHeight="1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</row>
    <row r="699" spans="10:21" ht="15.75" hidden="1" customHeight="1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</row>
    <row r="700" spans="10:21" ht="15.75" hidden="1" customHeight="1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</row>
    <row r="701" spans="10:21" ht="15.75" hidden="1" customHeight="1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</row>
    <row r="702" spans="10:21" ht="15.75" hidden="1" customHeight="1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</row>
    <row r="703" spans="10:21" ht="15.75" hidden="1" customHeight="1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</row>
    <row r="704" spans="10:21" ht="15.75" hidden="1" customHeight="1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</row>
    <row r="705" spans="10:21" ht="15.75" hidden="1" customHeight="1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</row>
    <row r="706" spans="10:21" ht="15.75" hidden="1" customHeight="1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</row>
    <row r="707" spans="10:21" ht="15.75" hidden="1" customHeight="1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</row>
    <row r="708" spans="10:21" ht="15.75" hidden="1" customHeight="1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</row>
    <row r="709" spans="10:21" ht="15.75" hidden="1" customHeight="1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</row>
    <row r="710" spans="10:21" ht="15.75" hidden="1" customHeight="1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</row>
    <row r="711" spans="10:21" ht="15.75" hidden="1" customHeight="1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</row>
    <row r="712" spans="10:21" ht="15.75" hidden="1" customHeight="1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</row>
    <row r="713" spans="10:21" ht="15.75" hidden="1" customHeight="1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</row>
    <row r="714" spans="10:21" ht="15.75" hidden="1" customHeight="1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</row>
    <row r="715" spans="10:21" ht="15.75" hidden="1" customHeight="1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</row>
    <row r="716" spans="10:21" ht="15.75" hidden="1" customHeight="1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</row>
    <row r="717" spans="10:21" ht="15.75" hidden="1" customHeight="1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</row>
    <row r="718" spans="10:21" ht="15.75" hidden="1" customHeight="1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</row>
    <row r="719" spans="10:21" ht="15.75" hidden="1" customHeight="1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</row>
    <row r="720" spans="10:21" ht="15.75" hidden="1" customHeight="1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</row>
    <row r="721" spans="10:21" ht="15.75" hidden="1" customHeight="1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</row>
    <row r="722" spans="10:21" ht="15.75" hidden="1" customHeight="1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</row>
    <row r="723" spans="10:21" ht="15.75" hidden="1" customHeight="1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</row>
    <row r="724" spans="10:21" ht="15.75" hidden="1" customHeight="1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</row>
    <row r="725" spans="10:21" ht="15.75" hidden="1" customHeight="1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</row>
    <row r="726" spans="10:21" ht="15.75" hidden="1" customHeight="1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</row>
    <row r="727" spans="10:21" ht="15.75" hidden="1" customHeight="1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</row>
    <row r="728" spans="10:21" ht="15.75" hidden="1" customHeight="1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</row>
    <row r="729" spans="10:21" ht="15.75" hidden="1" customHeight="1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</row>
    <row r="730" spans="10:21" ht="15.75" hidden="1" customHeight="1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</row>
    <row r="731" spans="10:21" ht="15.75" hidden="1" customHeight="1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</row>
    <row r="732" spans="10:21" ht="15.75" hidden="1" customHeight="1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</row>
    <row r="733" spans="10:21" ht="15.75" hidden="1" customHeight="1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</row>
    <row r="734" spans="10:21" ht="15.75" hidden="1" customHeight="1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</row>
    <row r="735" spans="10:21" ht="15.75" hidden="1" customHeight="1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</row>
    <row r="736" spans="10:21" ht="15.75" hidden="1" customHeight="1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</row>
    <row r="737" spans="10:21" ht="15.75" hidden="1" customHeight="1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</row>
    <row r="738" spans="10:21" ht="15.75" hidden="1" customHeight="1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</row>
    <row r="739" spans="10:21" ht="15.75" hidden="1" customHeight="1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</row>
    <row r="740" spans="10:21" ht="15.75" hidden="1" customHeight="1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</row>
    <row r="741" spans="10:21" ht="15.75" hidden="1" customHeight="1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</row>
    <row r="742" spans="10:21" ht="15.75" hidden="1" customHeight="1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</row>
    <row r="743" spans="10:21" ht="15.75" hidden="1" customHeight="1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</row>
    <row r="744" spans="10:21" ht="15.75" hidden="1" customHeight="1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</row>
    <row r="745" spans="10:21" ht="15.75" hidden="1" customHeight="1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</row>
    <row r="746" spans="10:21" ht="15.75" hidden="1" customHeight="1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</row>
    <row r="747" spans="10:21" ht="15.75" hidden="1" customHeight="1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</row>
    <row r="748" spans="10:21" ht="15.75" hidden="1" customHeight="1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</row>
    <row r="749" spans="10:21" ht="15.75" hidden="1" customHeight="1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</row>
    <row r="750" spans="10:21" ht="15.75" hidden="1" customHeight="1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</row>
    <row r="751" spans="10:21" ht="15.75" hidden="1" customHeight="1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</row>
    <row r="752" spans="10:21" ht="15.75" hidden="1" customHeight="1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</row>
    <row r="753" spans="10:21" ht="15.75" hidden="1" customHeight="1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</row>
    <row r="754" spans="10:21" ht="15.75" hidden="1" customHeight="1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</row>
    <row r="755" spans="10:21" ht="15.75" hidden="1" customHeight="1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</row>
    <row r="756" spans="10:21" ht="15.75" hidden="1" customHeight="1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</row>
    <row r="757" spans="10:21" ht="15.75" hidden="1" customHeight="1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</row>
    <row r="758" spans="10:21" ht="15.75" hidden="1" customHeight="1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</row>
    <row r="759" spans="10:21" ht="15.75" hidden="1" customHeight="1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</row>
    <row r="760" spans="10:21" ht="15.75" hidden="1" customHeight="1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</row>
    <row r="761" spans="10:21" ht="15.75" hidden="1" customHeight="1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</row>
    <row r="762" spans="10:21" ht="15.75" hidden="1" customHeight="1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</row>
    <row r="763" spans="10:21" ht="15.75" hidden="1" customHeight="1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</row>
    <row r="764" spans="10:21" ht="15.75" hidden="1" customHeight="1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</row>
    <row r="765" spans="10:21" ht="15.75" hidden="1" customHeight="1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</row>
    <row r="766" spans="10:21" ht="15.75" hidden="1" customHeight="1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</row>
    <row r="767" spans="10:21" ht="15.75" hidden="1" customHeight="1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</row>
    <row r="768" spans="10:21" ht="15.75" hidden="1" customHeight="1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</row>
    <row r="769" spans="10:21" ht="15.75" hidden="1" customHeight="1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</row>
    <row r="770" spans="10:21" ht="15.75" hidden="1" customHeight="1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</row>
    <row r="771" spans="10:21" ht="15.75" hidden="1" customHeight="1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</row>
    <row r="772" spans="10:21" ht="15.75" hidden="1" customHeight="1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</row>
    <row r="773" spans="10:21" ht="15.75" hidden="1" customHeight="1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</row>
    <row r="774" spans="10:21" ht="15.75" hidden="1" customHeight="1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</row>
    <row r="775" spans="10:21" ht="15.75" hidden="1" customHeight="1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</row>
    <row r="776" spans="10:21" ht="15.75" hidden="1" customHeight="1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</row>
    <row r="777" spans="10:21" ht="15.75" hidden="1" customHeight="1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</row>
    <row r="778" spans="10:21" ht="15.75" hidden="1" customHeight="1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</row>
    <row r="779" spans="10:21" ht="15.75" hidden="1" customHeight="1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</row>
    <row r="780" spans="10:21" ht="15.75" hidden="1" customHeight="1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</row>
    <row r="781" spans="10:21" ht="15.75" hidden="1" customHeight="1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</row>
    <row r="782" spans="10:21" ht="15.75" hidden="1" customHeight="1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</row>
    <row r="783" spans="10:21" ht="15.75" hidden="1" customHeight="1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</row>
    <row r="784" spans="10:21" ht="15.75" hidden="1" customHeight="1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</row>
    <row r="785" spans="10:21" ht="15.75" hidden="1" customHeight="1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</row>
    <row r="786" spans="10:21" ht="15.75" hidden="1" customHeight="1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</row>
    <row r="787" spans="10:21" ht="15.75" hidden="1" customHeight="1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</row>
    <row r="788" spans="10:21" ht="15.75" hidden="1" customHeight="1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</row>
    <row r="789" spans="10:21" ht="15.75" hidden="1" customHeight="1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</row>
    <row r="790" spans="10:21" ht="15.75" hidden="1" customHeight="1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</row>
    <row r="791" spans="10:21" ht="15.75" hidden="1" customHeight="1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</row>
    <row r="792" spans="10:21" ht="15.75" hidden="1" customHeight="1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</row>
    <row r="793" spans="10:21" ht="15.75" hidden="1" customHeight="1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</row>
    <row r="794" spans="10:21" ht="15.75" hidden="1" customHeight="1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</row>
    <row r="795" spans="10:21" ht="15.75" hidden="1" customHeight="1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</row>
    <row r="796" spans="10:21" ht="15.75" hidden="1" customHeight="1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</row>
    <row r="797" spans="10:21" ht="15.75" hidden="1" customHeight="1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</row>
    <row r="798" spans="10:21" ht="15.75" hidden="1" customHeight="1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</row>
    <row r="799" spans="10:21" ht="15.75" hidden="1" customHeight="1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</row>
    <row r="800" spans="10:21" ht="15.75" hidden="1" customHeight="1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</row>
    <row r="801" spans="10:21" ht="15.75" hidden="1" customHeight="1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</row>
    <row r="802" spans="10:21" ht="15.75" hidden="1" customHeight="1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</row>
    <row r="803" spans="10:21" ht="15.75" hidden="1" customHeight="1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</row>
    <row r="804" spans="10:21" ht="15.75" hidden="1" customHeight="1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</row>
    <row r="805" spans="10:21" ht="15.75" hidden="1" customHeight="1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</row>
    <row r="806" spans="10:21" ht="15.75" hidden="1" customHeight="1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</row>
    <row r="807" spans="10:21" ht="15.75" hidden="1" customHeight="1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</row>
    <row r="808" spans="10:21" ht="15.75" hidden="1" customHeight="1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</row>
    <row r="809" spans="10:21" ht="15.75" hidden="1" customHeight="1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</row>
    <row r="810" spans="10:21" ht="15.75" hidden="1" customHeight="1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</row>
    <row r="811" spans="10:21" ht="15.75" hidden="1" customHeight="1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</row>
    <row r="812" spans="10:21" ht="15.75" hidden="1" customHeight="1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</row>
    <row r="813" spans="10:21" ht="15.75" hidden="1" customHeight="1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</row>
    <row r="814" spans="10:21" ht="15.75" hidden="1" customHeight="1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</row>
    <row r="815" spans="10:21" ht="15.75" hidden="1" customHeight="1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</row>
    <row r="816" spans="10:21" ht="15.75" hidden="1" customHeight="1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</row>
    <row r="817" spans="10:21" ht="15.75" hidden="1" customHeight="1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</row>
    <row r="818" spans="10:21" ht="15.75" hidden="1" customHeight="1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</row>
    <row r="819" spans="10:21" ht="15.75" hidden="1" customHeight="1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</row>
    <row r="820" spans="10:21" ht="15.75" hidden="1" customHeight="1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</row>
    <row r="821" spans="10:21" ht="15.75" hidden="1" customHeight="1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</row>
    <row r="822" spans="10:21" ht="15.75" hidden="1" customHeight="1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</row>
    <row r="823" spans="10:21" ht="15.75" hidden="1" customHeight="1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</row>
    <row r="824" spans="10:21" ht="15.75" hidden="1" customHeight="1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</row>
    <row r="825" spans="10:21" ht="15.75" hidden="1" customHeight="1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</row>
    <row r="826" spans="10:21" ht="15.75" hidden="1" customHeight="1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</row>
    <row r="827" spans="10:21" ht="15.75" hidden="1" customHeight="1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</row>
    <row r="828" spans="10:21" ht="15.75" hidden="1" customHeight="1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</row>
    <row r="829" spans="10:21" ht="15.75" hidden="1" customHeight="1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</row>
    <row r="830" spans="10:21" ht="15.75" hidden="1" customHeight="1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</row>
    <row r="831" spans="10:21" ht="15.75" hidden="1" customHeight="1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</row>
    <row r="832" spans="10:21" ht="15.75" hidden="1" customHeight="1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</row>
    <row r="833" spans="10:21" ht="15.75" hidden="1" customHeight="1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</row>
    <row r="834" spans="10:21" ht="15.75" hidden="1" customHeight="1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</row>
    <row r="835" spans="10:21" ht="15.75" hidden="1" customHeight="1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</row>
    <row r="836" spans="10:21" ht="15.75" hidden="1" customHeight="1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</row>
    <row r="837" spans="10:21" ht="15.75" hidden="1" customHeight="1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</row>
    <row r="838" spans="10:21" ht="15.75" hidden="1" customHeight="1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</row>
    <row r="839" spans="10:21" ht="15.75" hidden="1" customHeight="1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</row>
    <row r="840" spans="10:21" ht="15.75" hidden="1" customHeight="1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</row>
    <row r="841" spans="10:21" ht="15.75" hidden="1" customHeight="1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</row>
    <row r="842" spans="10:21" ht="15.75" hidden="1" customHeight="1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</row>
    <row r="843" spans="10:21" ht="15.75" hidden="1" customHeight="1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</row>
    <row r="844" spans="10:21" ht="15.75" hidden="1" customHeight="1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</row>
    <row r="845" spans="10:21" ht="15.75" hidden="1" customHeight="1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</row>
    <row r="846" spans="10:21" ht="15.75" hidden="1" customHeight="1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</row>
    <row r="847" spans="10:21" ht="15.75" hidden="1" customHeight="1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</row>
    <row r="848" spans="10:21" ht="15.75" hidden="1" customHeight="1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</row>
    <row r="849" spans="10:21" ht="15.75" hidden="1" customHeight="1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</row>
    <row r="850" spans="10:21" ht="15.75" hidden="1" customHeight="1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</row>
    <row r="851" spans="10:21" ht="15.75" hidden="1" customHeight="1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</row>
    <row r="852" spans="10:21" ht="15.75" hidden="1" customHeight="1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</row>
    <row r="853" spans="10:21" ht="15.75" hidden="1" customHeight="1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</row>
    <row r="854" spans="10:21" ht="15.75" hidden="1" customHeight="1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</row>
    <row r="855" spans="10:21" ht="15.75" hidden="1" customHeight="1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</row>
    <row r="856" spans="10:21" ht="15.75" hidden="1" customHeight="1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</row>
    <row r="857" spans="10:21" ht="15.75" hidden="1" customHeight="1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</row>
    <row r="858" spans="10:21" ht="15.75" hidden="1" customHeight="1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</row>
    <row r="859" spans="10:21" ht="15.75" hidden="1" customHeight="1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</row>
    <row r="860" spans="10:21" ht="15.75" hidden="1" customHeight="1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</row>
    <row r="861" spans="10:21" ht="15.75" hidden="1" customHeight="1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</row>
    <row r="862" spans="10:21" ht="15.75" hidden="1" customHeight="1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</row>
    <row r="863" spans="10:21" ht="15.75" hidden="1" customHeight="1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</row>
    <row r="864" spans="10:21" ht="15.75" hidden="1" customHeight="1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</row>
    <row r="865" spans="10:21" ht="15.75" hidden="1" customHeight="1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</row>
    <row r="866" spans="10:21" ht="15.75" hidden="1" customHeight="1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</row>
    <row r="867" spans="10:21" ht="15.75" hidden="1" customHeight="1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</row>
    <row r="868" spans="10:21" ht="15.75" hidden="1" customHeight="1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</row>
    <row r="869" spans="10:21" ht="15.75" hidden="1" customHeight="1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</row>
    <row r="870" spans="10:21" ht="15.75" hidden="1" customHeight="1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</row>
    <row r="871" spans="10:21" ht="15.75" hidden="1" customHeight="1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</row>
    <row r="872" spans="10:21" ht="15.75" hidden="1" customHeight="1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</row>
    <row r="873" spans="10:21" ht="15.75" hidden="1" customHeight="1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</row>
    <row r="874" spans="10:21" ht="15.75" hidden="1" customHeight="1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</row>
    <row r="875" spans="10:21" ht="15.75" hidden="1" customHeight="1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</row>
    <row r="876" spans="10:21" ht="15.75" hidden="1" customHeight="1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</row>
    <row r="877" spans="10:21" ht="15.75" hidden="1" customHeight="1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</row>
    <row r="878" spans="10:21" ht="15.75" hidden="1" customHeight="1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</row>
    <row r="879" spans="10:21" ht="15.75" hidden="1" customHeight="1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</row>
    <row r="880" spans="10:21" ht="15.75" hidden="1" customHeight="1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</row>
    <row r="881" spans="10:21" ht="15.75" hidden="1" customHeight="1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</row>
    <row r="882" spans="10:21" ht="15.75" hidden="1" customHeight="1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</row>
    <row r="883" spans="10:21" ht="15.75" hidden="1" customHeight="1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</row>
    <row r="884" spans="10:21" ht="15.75" hidden="1" customHeight="1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</row>
    <row r="885" spans="10:21" ht="15.75" hidden="1" customHeight="1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</row>
    <row r="886" spans="10:21" ht="15.75" hidden="1" customHeight="1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</row>
    <row r="887" spans="10:21" ht="15.75" hidden="1" customHeight="1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</row>
    <row r="888" spans="10:21" ht="15.75" hidden="1" customHeight="1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</row>
    <row r="889" spans="10:21" ht="15.75" hidden="1" customHeight="1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</row>
    <row r="890" spans="10:21" ht="15.75" hidden="1" customHeight="1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</row>
    <row r="891" spans="10:21" ht="15.75" hidden="1" customHeight="1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</row>
    <row r="892" spans="10:21" ht="15.75" hidden="1" customHeight="1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</row>
    <row r="893" spans="10:21" ht="15.75" hidden="1" customHeight="1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</row>
    <row r="894" spans="10:21" ht="15.75" hidden="1" customHeight="1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</row>
    <row r="895" spans="10:21" ht="15.75" hidden="1" customHeight="1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</row>
    <row r="896" spans="10:21" ht="15.75" hidden="1" customHeight="1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</row>
    <row r="897" spans="10:21" ht="15.75" hidden="1" customHeight="1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</row>
    <row r="898" spans="10:21" ht="15.75" hidden="1" customHeight="1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</row>
    <row r="899" spans="10:21" ht="15.75" hidden="1" customHeight="1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</row>
    <row r="900" spans="10:21" ht="15.75" hidden="1" customHeight="1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</row>
    <row r="901" spans="10:21" ht="15.75" hidden="1" customHeight="1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</row>
    <row r="902" spans="10:21" ht="15.75" hidden="1" customHeight="1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</row>
    <row r="903" spans="10:21" ht="15.75" hidden="1" customHeight="1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</row>
    <row r="904" spans="10:21" ht="15.75" hidden="1" customHeight="1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</row>
    <row r="905" spans="10:21" ht="15.75" hidden="1" customHeight="1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</row>
    <row r="906" spans="10:21" ht="15.75" hidden="1" customHeight="1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</row>
    <row r="907" spans="10:21" ht="15.75" hidden="1" customHeight="1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</row>
    <row r="908" spans="10:21" ht="15.75" hidden="1" customHeight="1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</row>
    <row r="909" spans="10:21" ht="15.75" hidden="1" customHeight="1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</row>
    <row r="910" spans="10:21" ht="15.75" hidden="1" customHeight="1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</row>
    <row r="911" spans="10:21" ht="15.75" hidden="1" customHeight="1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</row>
    <row r="912" spans="10:21" ht="15.75" hidden="1" customHeight="1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</row>
    <row r="913" spans="10:21" ht="15.75" hidden="1" customHeight="1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</row>
    <row r="914" spans="10:21" ht="15.75" hidden="1" customHeight="1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</row>
    <row r="915" spans="10:21" ht="15.75" hidden="1" customHeight="1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</row>
    <row r="916" spans="10:21" ht="15.75" hidden="1" customHeight="1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</row>
    <row r="917" spans="10:21" ht="15.75" hidden="1" customHeight="1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</row>
    <row r="918" spans="10:21" ht="15.75" hidden="1" customHeight="1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</row>
    <row r="919" spans="10:21" ht="15.75" hidden="1" customHeight="1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</row>
    <row r="920" spans="10:21" ht="15.75" hidden="1" customHeight="1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</row>
    <row r="921" spans="10:21" ht="15.75" hidden="1" customHeight="1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</row>
    <row r="922" spans="10:21" ht="15.75" hidden="1" customHeight="1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</row>
    <row r="923" spans="10:21" ht="15.75" hidden="1" customHeight="1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</row>
    <row r="924" spans="10:21" ht="15.75" hidden="1" customHeight="1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</row>
    <row r="925" spans="10:21" ht="15.75" hidden="1" customHeight="1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</row>
    <row r="926" spans="10:21" ht="15.75" hidden="1" customHeight="1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</row>
    <row r="927" spans="10:21" ht="15.75" hidden="1" customHeight="1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</row>
    <row r="928" spans="10:21" ht="15.75" hidden="1" customHeight="1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</row>
    <row r="929" spans="10:21" ht="15.75" hidden="1" customHeight="1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</row>
    <row r="930" spans="10:21" ht="15.75" hidden="1" customHeight="1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</row>
    <row r="931" spans="10:21" ht="15.75" hidden="1" customHeight="1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</row>
    <row r="932" spans="10:21" ht="15.75" hidden="1" customHeight="1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</row>
    <row r="933" spans="10:21" ht="15.75" hidden="1" customHeight="1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</row>
    <row r="934" spans="10:21" ht="15.75" hidden="1" customHeight="1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</row>
    <row r="935" spans="10:21" ht="15.75" hidden="1" customHeight="1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</row>
    <row r="936" spans="10:21" ht="15.75" hidden="1" customHeight="1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</row>
    <row r="937" spans="10:21" ht="15.75" hidden="1" customHeight="1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</row>
    <row r="938" spans="10:21" ht="15.75" hidden="1" customHeight="1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</row>
    <row r="939" spans="10:21" ht="15.75" hidden="1" customHeight="1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</row>
    <row r="940" spans="10:21" ht="15.75" hidden="1" customHeight="1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</row>
    <row r="941" spans="10:21" ht="15.75" hidden="1" customHeight="1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</row>
    <row r="942" spans="10:21" ht="15.75" hidden="1" customHeight="1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</row>
    <row r="943" spans="10:21" ht="15.75" hidden="1" customHeight="1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</row>
    <row r="944" spans="10:21" ht="15.75" hidden="1" customHeight="1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</row>
    <row r="945" spans="10:21" ht="15.75" hidden="1" customHeight="1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</row>
    <row r="946" spans="10:21" ht="15.75" hidden="1" customHeight="1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</row>
    <row r="947" spans="10:21" ht="15.75" hidden="1" customHeight="1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</row>
    <row r="948" spans="10:21" ht="15.75" hidden="1" customHeight="1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</row>
    <row r="949" spans="10:21" ht="15.75" hidden="1" customHeight="1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</row>
    <row r="950" spans="10:21" ht="15.75" hidden="1" customHeight="1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</row>
    <row r="951" spans="10:21" ht="15.75" hidden="1" customHeight="1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</row>
    <row r="952" spans="10:21" ht="15.75" hidden="1" customHeight="1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</row>
    <row r="953" spans="10:21" ht="15.75" hidden="1" customHeight="1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</row>
    <row r="954" spans="10:21" ht="15.75" hidden="1" customHeight="1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</row>
    <row r="955" spans="10:21" ht="15.75" hidden="1" customHeight="1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</row>
    <row r="956" spans="10:21" ht="15.75" hidden="1" customHeight="1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</row>
    <row r="957" spans="10:21" ht="15.75" hidden="1" customHeight="1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</row>
    <row r="958" spans="10:21" ht="15.75" hidden="1" customHeight="1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</row>
    <row r="959" spans="10:21" ht="15.75" hidden="1" customHeight="1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</row>
    <row r="960" spans="10:21" ht="15.75" hidden="1" customHeight="1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</row>
    <row r="961" spans="10:21" ht="15.75" hidden="1" customHeight="1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</row>
    <row r="962" spans="10:21" ht="15.75" hidden="1" customHeight="1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</row>
    <row r="963" spans="10:21" ht="15.75" hidden="1" customHeight="1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</row>
    <row r="964" spans="10:21" ht="15.75" hidden="1" customHeight="1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</row>
    <row r="965" spans="10:21" ht="15.75" hidden="1" customHeight="1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</row>
    <row r="966" spans="10:21" ht="15.75" hidden="1" customHeight="1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</row>
    <row r="967" spans="10:21" ht="15.75" hidden="1" customHeight="1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</row>
    <row r="968" spans="10:21" ht="15.75" hidden="1" customHeight="1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</row>
    <row r="969" spans="10:21" ht="15.75" hidden="1" customHeight="1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</row>
    <row r="970" spans="10:21" ht="15.75" hidden="1" customHeight="1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</row>
    <row r="971" spans="10:21" ht="15.75" hidden="1" customHeight="1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</row>
  </sheetData>
  <sheetProtection algorithmName="SHA-512" hashValue="iCbFImbH9a+POb3cT7QTNcCfPq4TU/2a5Ik7Lg9XuirD3ogtY3vaMcwnlyisawSLnTwrbXuWFaGOELZnCz2z+A==" saltValue="5yq2wV5HtL1yklgEKAhf7Q==" spinCount="100000" sheet="1" objects="1" scenarios="1" formatColumns="0" formatRows="0" deleteRows="0"/>
  <mergeCells count="6">
    <mergeCell ref="G17:I18"/>
    <mergeCell ref="A1:E1"/>
    <mergeCell ref="A2:E2"/>
    <mergeCell ref="A3:E3"/>
    <mergeCell ref="G9:I11"/>
    <mergeCell ref="G1:I7"/>
  </mergeCells>
  <phoneticPr fontId="17" type="noConversion"/>
  <dataValidations count="1">
    <dataValidation type="list" allowBlank="1" showErrorMessage="1" sqref="E5:E34" xr:uid="{00000000-0002-0000-0000-000000000000}">
      <formula1>"GPF,GPF 2004, GPF SAB"</formula1>
    </dataValidation>
  </dataValidations>
  <printOptions horizontalCentered="1"/>
  <pageMargins left="0.17" right="0.21" top="0.41" bottom="0.74803149606299213" header="0" footer="0"/>
  <pageSetup paperSize="9" scale="88" orientation="portrait" r:id="rId1"/>
  <headerFooter>
    <oddFooter>&amp;Cwww.rssrashtriya.org</oddFooter>
  </headerFooter>
  <rowBreaks count="1" manualBreakCount="1">
    <brk id="25" max="26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V333"/>
  <sheetViews>
    <sheetView zoomScaleNormal="100" zoomScaleSheetLayoutView="100" workbookViewId="0">
      <selection activeCell="E11" sqref="E11"/>
    </sheetView>
  </sheetViews>
  <sheetFormatPr defaultColWidth="0" defaultRowHeight="15" customHeight="1" zeroHeight="1"/>
  <cols>
    <col min="1" max="1" width="15.42578125" customWidth="1"/>
    <col min="2" max="2" width="12.7109375" customWidth="1"/>
    <col min="3" max="3" width="11.5703125" customWidth="1"/>
    <col min="4" max="5" width="12.7109375" customWidth="1"/>
    <col min="6" max="6" width="11.5703125" customWidth="1"/>
    <col min="7" max="7" width="12.7109375" customWidth="1"/>
    <col min="8" max="8" width="9.7109375" customWidth="1"/>
    <col min="9" max="10" width="10.42578125" customWidth="1"/>
    <col min="11" max="11" width="14" customWidth="1"/>
    <col min="12" max="12" width="15.28515625" customWidth="1"/>
    <col min="13" max="13" width="33.28515625" style="11" customWidth="1"/>
    <col min="14" max="14" width="8.7109375" style="12" hidden="1" customWidth="1"/>
    <col min="15" max="15" width="8.7109375" style="11" hidden="1" customWidth="1"/>
    <col min="16" max="16" width="39.28515625" style="11" hidden="1" customWidth="1"/>
    <col min="17" max="22" width="8.7109375" style="11" hidden="1" customWidth="1"/>
    <col min="23" max="16384" width="14.42578125" style="11" hidden="1"/>
  </cols>
  <sheetData>
    <row r="1" spans="1:22" ht="28.5" customHeight="1">
      <c r="A1" s="72" t="str">
        <f>CONCATENATE("Office of the ",MASTER!A1)</f>
        <v>Office of the GOVT. SR. SECONDARY SCHOOL TODARAISINGH DIST- KEKRI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76" t="s">
        <v>59</v>
      </c>
      <c r="O1" s="34"/>
      <c r="Q1" s="34"/>
      <c r="R1" s="34"/>
      <c r="S1" s="34"/>
      <c r="T1" s="34"/>
      <c r="U1" s="34"/>
      <c r="V1" s="34"/>
    </row>
    <row r="2" spans="1:22" ht="23.25" customHeight="1">
      <c r="A2" s="75" t="str">
        <f>CONCATENATE("Difference Sheet of ",MASTER!A3)</f>
        <v>Difference Sheet of DA ARREAR FROM JAN-2024 TO FEB-2024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7"/>
      <c r="O2" s="34"/>
      <c r="Q2" s="34"/>
      <c r="R2" s="34"/>
      <c r="S2" s="34"/>
      <c r="T2" s="34"/>
      <c r="U2" s="34"/>
      <c r="V2" s="34"/>
    </row>
    <row r="3" spans="1:22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77"/>
      <c r="O3" s="34"/>
      <c r="Q3" s="34"/>
      <c r="R3" s="34"/>
      <c r="S3" s="34"/>
      <c r="T3" s="34"/>
      <c r="U3" s="34"/>
      <c r="V3" s="34"/>
    </row>
    <row r="4" spans="1:22" ht="18" customHeight="1">
      <c r="A4" s="19" t="s">
        <v>39</v>
      </c>
      <c r="B4" s="60" t="str">
        <f>MASTER!B5</f>
        <v>EMPLOYEE 01</v>
      </c>
      <c r="C4" s="61"/>
      <c r="D4" s="61"/>
      <c r="E4" s="61"/>
      <c r="F4" s="62"/>
      <c r="G4" s="65" t="s">
        <v>40</v>
      </c>
      <c r="H4" s="66"/>
      <c r="I4" s="60" t="str">
        <f>MASTER!C5</f>
        <v>PRINCIPAL</v>
      </c>
      <c r="J4" s="62"/>
      <c r="K4" s="20"/>
      <c r="L4" s="21"/>
      <c r="M4" s="77"/>
      <c r="O4" s="35"/>
      <c r="Q4" s="35"/>
      <c r="R4" s="35"/>
      <c r="S4" s="35"/>
      <c r="T4" s="35"/>
      <c r="U4" s="35"/>
      <c r="V4" s="35"/>
    </row>
    <row r="5" spans="1:22" ht="17.25" customHeight="1">
      <c r="A5" s="67" t="s">
        <v>41</v>
      </c>
      <c r="B5" s="69" t="s">
        <v>42</v>
      </c>
      <c r="C5" s="70"/>
      <c r="D5" s="71"/>
      <c r="E5" s="57" t="s">
        <v>43</v>
      </c>
      <c r="F5" s="58"/>
      <c r="G5" s="59"/>
      <c r="H5" s="57" t="s">
        <v>44</v>
      </c>
      <c r="I5" s="58"/>
      <c r="J5" s="59"/>
      <c r="K5" s="38" t="s">
        <v>56</v>
      </c>
      <c r="L5" s="63" t="s">
        <v>45</v>
      </c>
      <c r="M5" s="77"/>
      <c r="O5" s="34"/>
      <c r="Q5" s="34"/>
      <c r="R5" s="34"/>
      <c r="S5" s="34"/>
      <c r="T5" s="34"/>
      <c r="U5" s="34"/>
      <c r="V5" s="34"/>
    </row>
    <row r="6" spans="1:22" ht="17.25" customHeight="1">
      <c r="A6" s="68"/>
      <c r="B6" s="22" t="s">
        <v>46</v>
      </c>
      <c r="C6" s="22" t="s">
        <v>47</v>
      </c>
      <c r="D6" s="22" t="s">
        <v>48</v>
      </c>
      <c r="E6" s="23" t="s">
        <v>46</v>
      </c>
      <c r="F6" s="23" t="s">
        <v>47</v>
      </c>
      <c r="G6" s="23" t="s">
        <v>48</v>
      </c>
      <c r="H6" s="23" t="s">
        <v>46</v>
      </c>
      <c r="I6" s="23" t="s">
        <v>47</v>
      </c>
      <c r="J6" s="23" t="s">
        <v>48</v>
      </c>
      <c r="K6" s="39" t="str">
        <f>MASTER!E5</f>
        <v>GPF</v>
      </c>
      <c r="L6" s="64"/>
      <c r="M6" s="77"/>
      <c r="O6" s="34"/>
      <c r="Q6" s="34"/>
      <c r="R6" s="34"/>
      <c r="S6" s="34"/>
      <c r="T6" s="34"/>
      <c r="U6" s="34"/>
      <c r="V6" s="34"/>
    </row>
    <row r="7" spans="1:22" ht="20.25" customHeight="1">
      <c r="A7" s="24">
        <v>45292</v>
      </c>
      <c r="B7" s="25">
        <f>MASTER!D5</f>
        <v>92500</v>
      </c>
      <c r="C7" s="25">
        <f>ROUND(B7*50%,0)</f>
        <v>46250</v>
      </c>
      <c r="D7" s="26">
        <f>SUM(B7:C7)</f>
        <v>138750</v>
      </c>
      <c r="E7" s="25">
        <f>B7</f>
        <v>92500</v>
      </c>
      <c r="F7" s="25">
        <f>ROUND(E7*46%,0)</f>
        <v>42550</v>
      </c>
      <c r="G7" s="26">
        <f>SUM(E7:F7)</f>
        <v>135050</v>
      </c>
      <c r="H7" s="25">
        <f t="shared" ref="H7:J8" si="0">B7-E7</f>
        <v>0</v>
      </c>
      <c r="I7" s="25">
        <f t="shared" si="0"/>
        <v>3700</v>
      </c>
      <c r="J7" s="26">
        <f t="shared" si="0"/>
        <v>3700</v>
      </c>
      <c r="K7" s="27">
        <f>J7</f>
        <v>3700</v>
      </c>
      <c r="L7" s="28">
        <f>J7-SUM(K7:K7)</f>
        <v>0</v>
      </c>
      <c r="M7" s="77"/>
      <c r="O7" s="34"/>
      <c r="Q7" s="34"/>
      <c r="R7" s="34"/>
      <c r="S7" s="34"/>
      <c r="T7" s="34"/>
      <c r="U7" s="34"/>
      <c r="V7" s="34"/>
    </row>
    <row r="8" spans="1:22" ht="20.25" customHeight="1">
      <c r="A8" s="24">
        <v>45323</v>
      </c>
      <c r="B8" s="25">
        <f>B7</f>
        <v>92500</v>
      </c>
      <c r="C8" s="25">
        <f>ROUND(B8*50%,0)</f>
        <v>46250</v>
      </c>
      <c r="D8" s="26">
        <f>SUM(B8:C8)</f>
        <v>138750</v>
      </c>
      <c r="E8" s="25">
        <f>B8</f>
        <v>92500</v>
      </c>
      <c r="F8" s="25">
        <f>ROUND(E8*46%,0)</f>
        <v>42550</v>
      </c>
      <c r="G8" s="26">
        <f>SUM(E8:F8)</f>
        <v>135050</v>
      </c>
      <c r="H8" s="25">
        <f t="shared" si="0"/>
        <v>0</v>
      </c>
      <c r="I8" s="25">
        <f t="shared" si="0"/>
        <v>3700</v>
      </c>
      <c r="J8" s="26">
        <f t="shared" si="0"/>
        <v>3700</v>
      </c>
      <c r="K8" s="27">
        <f>J8</f>
        <v>3700</v>
      </c>
      <c r="L8" s="28">
        <f>J8-SUM(K8:K8)</f>
        <v>0</v>
      </c>
      <c r="M8" s="77"/>
      <c r="O8" s="34"/>
      <c r="Q8" s="34"/>
      <c r="R8" s="34"/>
      <c r="S8" s="34"/>
      <c r="T8" s="34"/>
      <c r="U8" s="34"/>
      <c r="V8" s="34"/>
    </row>
    <row r="9" spans="1:22" ht="23.25" customHeight="1">
      <c r="A9" s="29" t="s">
        <v>48</v>
      </c>
      <c r="B9" s="30">
        <f t="shared" ref="B9:L9" si="1">SUM(B7:B8)</f>
        <v>185000</v>
      </c>
      <c r="C9" s="30">
        <f t="shared" si="1"/>
        <v>92500</v>
      </c>
      <c r="D9" s="31">
        <f t="shared" si="1"/>
        <v>277500</v>
      </c>
      <c r="E9" s="30">
        <f t="shared" si="1"/>
        <v>185000</v>
      </c>
      <c r="F9" s="30">
        <f t="shared" si="1"/>
        <v>85100</v>
      </c>
      <c r="G9" s="31">
        <f t="shared" si="1"/>
        <v>270100</v>
      </c>
      <c r="H9" s="30">
        <f t="shared" si="1"/>
        <v>0</v>
      </c>
      <c r="I9" s="30">
        <f t="shared" si="1"/>
        <v>7400</v>
      </c>
      <c r="J9" s="31">
        <f t="shared" si="1"/>
        <v>7400</v>
      </c>
      <c r="K9" s="32">
        <f t="shared" si="1"/>
        <v>7400</v>
      </c>
      <c r="L9" s="33">
        <f t="shared" si="1"/>
        <v>0</v>
      </c>
      <c r="M9" s="77"/>
      <c r="O9" s="34"/>
      <c r="Q9" s="34"/>
      <c r="R9" s="34"/>
      <c r="S9" s="34"/>
      <c r="T9" s="34"/>
      <c r="U9" s="34"/>
      <c r="V9" s="34"/>
    </row>
    <row r="10" spans="1:22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77"/>
      <c r="O10" s="34"/>
      <c r="Q10" s="34"/>
      <c r="R10" s="34"/>
      <c r="S10" s="34"/>
      <c r="T10" s="34"/>
      <c r="U10" s="34"/>
      <c r="V10" s="34"/>
    </row>
    <row r="11" spans="1:22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78"/>
      <c r="O11" s="34"/>
      <c r="Q11" s="34"/>
      <c r="R11" s="34"/>
      <c r="S11" s="34"/>
      <c r="T11" s="34"/>
      <c r="U11" s="34"/>
      <c r="V11" s="34"/>
    </row>
    <row r="12" spans="1:22" ht="1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9" t="s">
        <v>54</v>
      </c>
      <c r="O12" s="12"/>
      <c r="Q12" s="12"/>
      <c r="R12" s="12"/>
      <c r="S12" s="12"/>
      <c r="T12" s="12"/>
      <c r="U12" s="12"/>
      <c r="V12" s="12"/>
    </row>
    <row r="13" spans="1:22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80"/>
      <c r="O13" s="34"/>
      <c r="Q13" s="34"/>
      <c r="R13" s="34"/>
      <c r="S13" s="34"/>
      <c r="T13" s="34"/>
      <c r="U13" s="34"/>
      <c r="V13" s="34"/>
    </row>
    <row r="14" spans="1:22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80"/>
      <c r="O14" s="34"/>
      <c r="P14" s="34"/>
      <c r="Q14" s="34"/>
      <c r="R14" s="34"/>
      <c r="S14" s="34"/>
      <c r="T14" s="34"/>
      <c r="U14" s="34"/>
      <c r="V14" s="34"/>
    </row>
    <row r="15" spans="1:22" ht="18" customHeight="1">
      <c r="A15" s="19" t="s">
        <v>39</v>
      </c>
      <c r="B15" s="60" t="str">
        <f>MASTER!B6</f>
        <v>EMPLOYEE 02</v>
      </c>
      <c r="C15" s="61"/>
      <c r="D15" s="61"/>
      <c r="E15" s="61"/>
      <c r="F15" s="62"/>
      <c r="G15" s="65" t="s">
        <v>40</v>
      </c>
      <c r="H15" s="66"/>
      <c r="I15" s="60" t="str">
        <f>MASTER!C6</f>
        <v>VICE PRINCIPAL</v>
      </c>
      <c r="J15" s="62"/>
      <c r="K15" s="20"/>
      <c r="L15" s="21"/>
      <c r="M15" s="80"/>
      <c r="O15" s="35"/>
      <c r="Q15" s="35"/>
      <c r="R15" s="35"/>
      <c r="S15" s="35"/>
      <c r="T15" s="35"/>
      <c r="U15" s="35"/>
      <c r="V15" s="35"/>
    </row>
    <row r="16" spans="1:22" ht="17.25" customHeight="1">
      <c r="A16" s="67" t="s">
        <v>41</v>
      </c>
      <c r="B16" s="69" t="s">
        <v>42</v>
      </c>
      <c r="C16" s="70"/>
      <c r="D16" s="71"/>
      <c r="E16" s="57" t="s">
        <v>43</v>
      </c>
      <c r="F16" s="58"/>
      <c r="G16" s="59"/>
      <c r="H16" s="57" t="s">
        <v>44</v>
      </c>
      <c r="I16" s="58"/>
      <c r="J16" s="59"/>
      <c r="K16" s="38" t="s">
        <v>56</v>
      </c>
      <c r="L16" s="63" t="s">
        <v>45</v>
      </c>
      <c r="M16" s="80"/>
      <c r="O16" s="34"/>
      <c r="Q16" s="34"/>
      <c r="R16" s="34"/>
      <c r="S16" s="34"/>
      <c r="T16" s="34"/>
      <c r="U16" s="34"/>
      <c r="V16" s="34"/>
    </row>
    <row r="17" spans="1:22" ht="17.25" customHeight="1">
      <c r="A17" s="68"/>
      <c r="B17" s="22" t="s">
        <v>46</v>
      </c>
      <c r="C17" s="22" t="s">
        <v>47</v>
      </c>
      <c r="D17" s="22" t="s">
        <v>48</v>
      </c>
      <c r="E17" s="23" t="s">
        <v>46</v>
      </c>
      <c r="F17" s="23" t="s">
        <v>47</v>
      </c>
      <c r="G17" s="23" t="s">
        <v>48</v>
      </c>
      <c r="H17" s="23" t="s">
        <v>46</v>
      </c>
      <c r="I17" s="23" t="s">
        <v>47</v>
      </c>
      <c r="J17" s="23" t="s">
        <v>48</v>
      </c>
      <c r="K17" s="39" t="str">
        <f>MASTER!E6</f>
        <v>GPF 2004</v>
      </c>
      <c r="L17" s="64"/>
      <c r="M17" s="80"/>
      <c r="O17" s="34"/>
      <c r="Q17" s="34"/>
      <c r="R17" s="34"/>
      <c r="S17" s="34"/>
      <c r="T17" s="34"/>
      <c r="U17" s="34"/>
      <c r="V17" s="34"/>
    </row>
    <row r="18" spans="1:22" ht="20.25" customHeight="1">
      <c r="A18" s="24">
        <v>45292</v>
      </c>
      <c r="B18" s="25">
        <f>MASTER!D6</f>
        <v>90000</v>
      </c>
      <c r="C18" s="25">
        <f>ROUND(B18*50%,0)</f>
        <v>45000</v>
      </c>
      <c r="D18" s="26">
        <f>SUM(B18:C18)</f>
        <v>135000</v>
      </c>
      <c r="E18" s="25">
        <f>B18</f>
        <v>90000</v>
      </c>
      <c r="F18" s="25">
        <f>ROUND(E18*46%,0)</f>
        <v>41400</v>
      </c>
      <c r="G18" s="26">
        <f>SUM(E18:F18)</f>
        <v>131400</v>
      </c>
      <c r="H18" s="25">
        <f t="shared" ref="H18:J19" si="2">B18-E18</f>
        <v>0</v>
      </c>
      <c r="I18" s="25">
        <f t="shared" si="2"/>
        <v>3600</v>
      </c>
      <c r="J18" s="26">
        <f t="shared" si="2"/>
        <v>3600</v>
      </c>
      <c r="K18" s="27">
        <f>J18</f>
        <v>3600</v>
      </c>
      <c r="L18" s="28">
        <f>J18-SUM(K18:K18)</f>
        <v>0</v>
      </c>
      <c r="O18" s="34"/>
      <c r="Q18" s="34"/>
      <c r="R18" s="34"/>
      <c r="S18" s="34"/>
      <c r="T18" s="34"/>
      <c r="U18" s="34"/>
      <c r="V18" s="34"/>
    </row>
    <row r="19" spans="1:22" ht="20.25" customHeight="1">
      <c r="A19" s="24">
        <v>45323</v>
      </c>
      <c r="B19" s="25">
        <f>B18</f>
        <v>90000</v>
      </c>
      <c r="C19" s="25">
        <f>ROUND(B19*50%,0)</f>
        <v>45000</v>
      </c>
      <c r="D19" s="26">
        <f>SUM(B19:C19)</f>
        <v>135000</v>
      </c>
      <c r="E19" s="25">
        <f>B19</f>
        <v>90000</v>
      </c>
      <c r="F19" s="25">
        <f>ROUND(E19*46%,0)</f>
        <v>41400</v>
      </c>
      <c r="G19" s="26">
        <f>SUM(E19:F19)</f>
        <v>131400</v>
      </c>
      <c r="H19" s="25">
        <f t="shared" si="2"/>
        <v>0</v>
      </c>
      <c r="I19" s="25">
        <f t="shared" si="2"/>
        <v>3600</v>
      </c>
      <c r="J19" s="26">
        <f t="shared" si="2"/>
        <v>3600</v>
      </c>
      <c r="K19" s="27">
        <f>J19</f>
        <v>3600</v>
      </c>
      <c r="L19" s="28">
        <f>J19-SUM(K19:K19)</f>
        <v>0</v>
      </c>
      <c r="O19" s="34"/>
      <c r="Q19" s="34"/>
      <c r="R19" s="34"/>
      <c r="S19" s="34"/>
      <c r="T19" s="34"/>
      <c r="U19" s="34"/>
      <c r="V19" s="34"/>
    </row>
    <row r="20" spans="1:22" ht="23.25" customHeight="1">
      <c r="A20" s="29" t="s">
        <v>48</v>
      </c>
      <c r="B20" s="30">
        <f t="shared" ref="B20:L20" si="3">SUM(B18:B19)</f>
        <v>180000</v>
      </c>
      <c r="C20" s="30">
        <f t="shared" si="3"/>
        <v>90000</v>
      </c>
      <c r="D20" s="31">
        <f t="shared" si="3"/>
        <v>270000</v>
      </c>
      <c r="E20" s="30">
        <f t="shared" si="3"/>
        <v>180000</v>
      </c>
      <c r="F20" s="30">
        <f t="shared" si="3"/>
        <v>82800</v>
      </c>
      <c r="G20" s="31">
        <f t="shared" si="3"/>
        <v>262800</v>
      </c>
      <c r="H20" s="30">
        <f t="shared" si="3"/>
        <v>0</v>
      </c>
      <c r="I20" s="30">
        <f t="shared" si="3"/>
        <v>7200</v>
      </c>
      <c r="J20" s="31">
        <f t="shared" si="3"/>
        <v>7200</v>
      </c>
      <c r="K20" s="32">
        <f t="shared" si="3"/>
        <v>7200</v>
      </c>
      <c r="L20" s="33">
        <f t="shared" si="3"/>
        <v>0</v>
      </c>
      <c r="O20" s="34"/>
      <c r="Q20" s="34"/>
      <c r="R20" s="34"/>
      <c r="S20" s="34"/>
      <c r="T20" s="34"/>
      <c r="U20" s="34"/>
      <c r="V20" s="34"/>
    </row>
    <row r="21" spans="1:22" ht="1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O21" s="34"/>
      <c r="Q21" s="34"/>
      <c r="R21" s="34"/>
      <c r="S21" s="34"/>
      <c r="T21" s="34"/>
      <c r="U21" s="34"/>
      <c r="V21" s="34"/>
    </row>
    <row r="22" spans="1:22" ht="1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O22" s="34"/>
      <c r="Q22" s="34"/>
      <c r="R22" s="34"/>
      <c r="S22" s="34"/>
      <c r="T22" s="34"/>
      <c r="U22" s="34"/>
      <c r="V22" s="34"/>
    </row>
    <row r="23" spans="1:22" ht="1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O23" s="12"/>
      <c r="Q23" s="12"/>
      <c r="R23" s="12"/>
      <c r="S23" s="12"/>
      <c r="T23" s="12"/>
      <c r="U23" s="12"/>
      <c r="V23" s="12"/>
    </row>
    <row r="24" spans="1:22" ht="1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O24" s="34"/>
      <c r="Q24" s="34"/>
      <c r="R24" s="34"/>
      <c r="S24" s="34"/>
      <c r="T24" s="34"/>
      <c r="U24" s="34"/>
      <c r="V24" s="34"/>
    </row>
    <row r="25" spans="1:22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O25" s="34"/>
      <c r="P25" s="34"/>
      <c r="Q25" s="34"/>
      <c r="R25" s="34"/>
      <c r="S25" s="34"/>
      <c r="T25" s="34"/>
      <c r="U25" s="34"/>
      <c r="V25" s="34"/>
    </row>
    <row r="26" spans="1:22" ht="18" customHeight="1">
      <c r="A26" s="19" t="s">
        <v>39</v>
      </c>
      <c r="B26" s="60" t="str">
        <f>MASTER!B7</f>
        <v>EMPLOYEE 03</v>
      </c>
      <c r="C26" s="61"/>
      <c r="D26" s="61"/>
      <c r="E26" s="61"/>
      <c r="F26" s="62"/>
      <c r="G26" s="65" t="s">
        <v>40</v>
      </c>
      <c r="H26" s="66"/>
      <c r="I26" s="60" t="str">
        <f>MASTER!C7</f>
        <v>LECTURER</v>
      </c>
      <c r="J26" s="62"/>
      <c r="K26" s="20"/>
      <c r="L26" s="21"/>
      <c r="O26" s="35"/>
      <c r="Q26" s="35"/>
      <c r="R26" s="35"/>
      <c r="S26" s="35"/>
      <c r="T26" s="35"/>
      <c r="U26" s="35"/>
      <c r="V26" s="35"/>
    </row>
    <row r="27" spans="1:22" ht="17.25" customHeight="1">
      <c r="A27" s="67" t="s">
        <v>41</v>
      </c>
      <c r="B27" s="69" t="s">
        <v>42</v>
      </c>
      <c r="C27" s="70"/>
      <c r="D27" s="71"/>
      <c r="E27" s="57" t="s">
        <v>43</v>
      </c>
      <c r="F27" s="58"/>
      <c r="G27" s="59"/>
      <c r="H27" s="57" t="s">
        <v>44</v>
      </c>
      <c r="I27" s="58"/>
      <c r="J27" s="59"/>
      <c r="K27" s="38" t="s">
        <v>56</v>
      </c>
      <c r="L27" s="63" t="s">
        <v>45</v>
      </c>
      <c r="O27" s="34"/>
      <c r="Q27" s="34"/>
      <c r="R27" s="34"/>
      <c r="S27" s="34"/>
      <c r="T27" s="34"/>
      <c r="U27" s="34"/>
      <c r="V27" s="34"/>
    </row>
    <row r="28" spans="1:22" ht="17.25" customHeight="1">
      <c r="A28" s="68"/>
      <c r="B28" s="22" t="s">
        <v>46</v>
      </c>
      <c r="C28" s="22" t="s">
        <v>47</v>
      </c>
      <c r="D28" s="22" t="s">
        <v>48</v>
      </c>
      <c r="E28" s="23" t="s">
        <v>46</v>
      </c>
      <c r="F28" s="23" t="s">
        <v>47</v>
      </c>
      <c r="G28" s="23" t="s">
        <v>48</v>
      </c>
      <c r="H28" s="23" t="s">
        <v>46</v>
      </c>
      <c r="I28" s="23" t="s">
        <v>47</v>
      </c>
      <c r="J28" s="23" t="s">
        <v>48</v>
      </c>
      <c r="K28" s="39" t="str">
        <f>MASTER!E7</f>
        <v>GPF SAB</v>
      </c>
      <c r="L28" s="64"/>
      <c r="O28" s="34"/>
      <c r="Q28" s="34"/>
      <c r="R28" s="34"/>
      <c r="S28" s="34"/>
      <c r="T28" s="34"/>
      <c r="U28" s="34"/>
      <c r="V28" s="34"/>
    </row>
    <row r="29" spans="1:22" ht="20.25" customHeight="1">
      <c r="A29" s="24">
        <v>45292</v>
      </c>
      <c r="B29" s="25">
        <f>MASTER!D7</f>
        <v>87400</v>
      </c>
      <c r="C29" s="25">
        <f>ROUND(B29*50%,0)</f>
        <v>43700</v>
      </c>
      <c r="D29" s="26">
        <f>SUM(B29:C29)</f>
        <v>131100</v>
      </c>
      <c r="E29" s="25">
        <f>B29</f>
        <v>87400</v>
      </c>
      <c r="F29" s="25">
        <f>ROUND(E29*46%,0)</f>
        <v>40204</v>
      </c>
      <c r="G29" s="26">
        <f>SUM(E29:F29)</f>
        <v>127604</v>
      </c>
      <c r="H29" s="25">
        <f t="shared" ref="H29:J30" si="4">B29-E29</f>
        <v>0</v>
      </c>
      <c r="I29" s="25">
        <f t="shared" si="4"/>
        <v>3496</v>
      </c>
      <c r="J29" s="26">
        <f t="shared" si="4"/>
        <v>3496</v>
      </c>
      <c r="K29" s="27">
        <f>J29</f>
        <v>3496</v>
      </c>
      <c r="L29" s="28">
        <f>J29-SUM(K29:K29)</f>
        <v>0</v>
      </c>
      <c r="O29" s="34"/>
      <c r="Q29" s="34"/>
      <c r="R29" s="34"/>
      <c r="S29" s="34"/>
      <c r="T29" s="34"/>
      <c r="U29" s="34"/>
      <c r="V29" s="34"/>
    </row>
    <row r="30" spans="1:22" ht="20.25" customHeight="1">
      <c r="A30" s="24">
        <v>45323</v>
      </c>
      <c r="B30" s="25">
        <f>B29</f>
        <v>87400</v>
      </c>
      <c r="C30" s="25">
        <f>ROUND(B30*50%,0)</f>
        <v>43700</v>
      </c>
      <c r="D30" s="26">
        <f>SUM(B30:C30)</f>
        <v>131100</v>
      </c>
      <c r="E30" s="25">
        <f>B30</f>
        <v>87400</v>
      </c>
      <c r="F30" s="25">
        <f>ROUND(E30*46%,0)</f>
        <v>40204</v>
      </c>
      <c r="G30" s="26">
        <f>SUM(E30:F30)</f>
        <v>127604</v>
      </c>
      <c r="H30" s="25">
        <f t="shared" si="4"/>
        <v>0</v>
      </c>
      <c r="I30" s="25">
        <f t="shared" si="4"/>
        <v>3496</v>
      </c>
      <c r="J30" s="26">
        <f t="shared" si="4"/>
        <v>3496</v>
      </c>
      <c r="K30" s="27">
        <f>J30</f>
        <v>3496</v>
      </c>
      <c r="L30" s="28">
        <f>J30-SUM(K30:K30)</f>
        <v>0</v>
      </c>
      <c r="O30" s="34"/>
      <c r="Q30" s="34"/>
      <c r="R30" s="34"/>
      <c r="S30" s="34"/>
      <c r="T30" s="34"/>
      <c r="U30" s="34"/>
      <c r="V30" s="34"/>
    </row>
    <row r="31" spans="1:22" ht="23.25" customHeight="1">
      <c r="A31" s="29" t="s">
        <v>48</v>
      </c>
      <c r="B31" s="30">
        <f t="shared" ref="B31:L31" si="5">SUM(B29:B30)</f>
        <v>174800</v>
      </c>
      <c r="C31" s="30">
        <f t="shared" si="5"/>
        <v>87400</v>
      </c>
      <c r="D31" s="31">
        <f t="shared" si="5"/>
        <v>262200</v>
      </c>
      <c r="E31" s="30">
        <f t="shared" si="5"/>
        <v>174800</v>
      </c>
      <c r="F31" s="30">
        <f t="shared" si="5"/>
        <v>80408</v>
      </c>
      <c r="G31" s="31">
        <f t="shared" si="5"/>
        <v>255208</v>
      </c>
      <c r="H31" s="30">
        <f t="shared" si="5"/>
        <v>0</v>
      </c>
      <c r="I31" s="30">
        <f t="shared" si="5"/>
        <v>6992</v>
      </c>
      <c r="J31" s="31">
        <f t="shared" si="5"/>
        <v>6992</v>
      </c>
      <c r="K31" s="32">
        <f t="shared" si="5"/>
        <v>6992</v>
      </c>
      <c r="L31" s="33">
        <f t="shared" si="5"/>
        <v>0</v>
      </c>
      <c r="O31" s="34"/>
      <c r="Q31" s="34"/>
      <c r="R31" s="34"/>
      <c r="S31" s="34"/>
      <c r="T31" s="34"/>
      <c r="U31" s="34"/>
      <c r="V31" s="34"/>
    </row>
    <row r="32" spans="1:22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O32" s="34"/>
      <c r="Q32" s="34"/>
      <c r="R32" s="34"/>
      <c r="S32" s="34"/>
      <c r="T32" s="34"/>
      <c r="U32" s="34"/>
      <c r="V32" s="34"/>
    </row>
    <row r="33" spans="1:22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O33" s="34"/>
      <c r="Q33" s="34"/>
      <c r="R33" s="34"/>
      <c r="S33" s="34"/>
      <c r="T33" s="34"/>
      <c r="U33" s="34"/>
      <c r="V33" s="34"/>
    </row>
    <row r="34" spans="1:22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O34" s="12"/>
      <c r="Q34" s="12"/>
      <c r="R34" s="12"/>
      <c r="S34" s="12"/>
      <c r="T34" s="12"/>
      <c r="U34" s="12"/>
      <c r="V34" s="12"/>
    </row>
    <row r="35" spans="1:22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O35" s="34"/>
      <c r="Q35" s="34"/>
      <c r="R35" s="34"/>
      <c r="S35" s="34"/>
      <c r="T35" s="34"/>
      <c r="U35" s="34"/>
      <c r="V35" s="34"/>
    </row>
    <row r="36" spans="1:22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O36" s="34"/>
      <c r="P36" s="34"/>
      <c r="Q36" s="34"/>
      <c r="R36" s="34"/>
      <c r="S36" s="34"/>
      <c r="T36" s="34"/>
      <c r="U36" s="34"/>
      <c r="V36" s="34"/>
    </row>
    <row r="37" spans="1:22" ht="18" customHeight="1">
      <c r="A37" s="19" t="s">
        <v>39</v>
      </c>
      <c r="B37" s="60" t="str">
        <f>MASTER!B8</f>
        <v>EMPLOYEE 04</v>
      </c>
      <c r="C37" s="61"/>
      <c r="D37" s="61"/>
      <c r="E37" s="61"/>
      <c r="F37" s="62"/>
      <c r="G37" s="65" t="s">
        <v>40</v>
      </c>
      <c r="H37" s="66"/>
      <c r="I37" s="60" t="str">
        <f>MASTER!C8</f>
        <v>LECTURER</v>
      </c>
      <c r="J37" s="62"/>
      <c r="K37" s="20"/>
      <c r="L37" s="21"/>
      <c r="O37" s="35"/>
      <c r="Q37" s="35"/>
      <c r="R37" s="35"/>
      <c r="S37" s="35"/>
      <c r="T37" s="35"/>
      <c r="U37" s="35"/>
      <c r="V37" s="35"/>
    </row>
    <row r="38" spans="1:22" ht="17.25" customHeight="1">
      <c r="A38" s="67" t="s">
        <v>41</v>
      </c>
      <c r="B38" s="69" t="s">
        <v>42</v>
      </c>
      <c r="C38" s="70"/>
      <c r="D38" s="71"/>
      <c r="E38" s="57" t="s">
        <v>43</v>
      </c>
      <c r="F38" s="58"/>
      <c r="G38" s="59"/>
      <c r="H38" s="57" t="s">
        <v>44</v>
      </c>
      <c r="I38" s="58"/>
      <c r="J38" s="59"/>
      <c r="K38" s="38" t="s">
        <v>56</v>
      </c>
      <c r="L38" s="63" t="s">
        <v>45</v>
      </c>
      <c r="O38" s="34"/>
      <c r="Q38" s="34"/>
      <c r="R38" s="34"/>
      <c r="S38" s="34"/>
      <c r="T38" s="34"/>
      <c r="U38" s="34"/>
      <c r="V38" s="34"/>
    </row>
    <row r="39" spans="1:22" ht="17.25" customHeight="1">
      <c r="A39" s="68"/>
      <c r="B39" s="22" t="s">
        <v>46</v>
      </c>
      <c r="C39" s="22" t="s">
        <v>47</v>
      </c>
      <c r="D39" s="22" t="s">
        <v>48</v>
      </c>
      <c r="E39" s="23" t="s">
        <v>46</v>
      </c>
      <c r="F39" s="23" t="s">
        <v>47</v>
      </c>
      <c r="G39" s="23" t="s">
        <v>48</v>
      </c>
      <c r="H39" s="23" t="s">
        <v>46</v>
      </c>
      <c r="I39" s="23" t="s">
        <v>47</v>
      </c>
      <c r="J39" s="23" t="s">
        <v>48</v>
      </c>
      <c r="K39" s="39" t="str">
        <f>MASTER!E8</f>
        <v>GPF</v>
      </c>
      <c r="L39" s="64"/>
      <c r="O39" s="34"/>
      <c r="Q39" s="34"/>
      <c r="R39" s="34"/>
      <c r="S39" s="34"/>
      <c r="T39" s="34"/>
      <c r="U39" s="34"/>
      <c r="V39" s="34"/>
    </row>
    <row r="40" spans="1:22" ht="20.25" customHeight="1">
      <c r="A40" s="24">
        <v>45292</v>
      </c>
      <c r="B40" s="25">
        <f>MASTER!D8</f>
        <v>71300</v>
      </c>
      <c r="C40" s="25">
        <f>ROUND(B40*50%,0)</f>
        <v>35650</v>
      </c>
      <c r="D40" s="26">
        <f>SUM(B40:C40)</f>
        <v>106950</v>
      </c>
      <c r="E40" s="25">
        <f>B40</f>
        <v>71300</v>
      </c>
      <c r="F40" s="25">
        <f>ROUND(E40*46%,0)</f>
        <v>32798</v>
      </c>
      <c r="G40" s="26">
        <f>SUM(E40:F40)</f>
        <v>104098</v>
      </c>
      <c r="H40" s="25">
        <f t="shared" ref="H40:J41" si="6">B40-E40</f>
        <v>0</v>
      </c>
      <c r="I40" s="25">
        <f t="shared" si="6"/>
        <v>2852</v>
      </c>
      <c r="J40" s="26">
        <f t="shared" si="6"/>
        <v>2852</v>
      </c>
      <c r="K40" s="27">
        <f>J40</f>
        <v>2852</v>
      </c>
      <c r="L40" s="28">
        <f>J40-SUM(K40:K40)</f>
        <v>0</v>
      </c>
      <c r="O40" s="34"/>
      <c r="Q40" s="34"/>
      <c r="R40" s="34"/>
      <c r="S40" s="34"/>
      <c r="T40" s="34"/>
      <c r="U40" s="34"/>
      <c r="V40" s="34"/>
    </row>
    <row r="41" spans="1:22" ht="20.25" customHeight="1">
      <c r="A41" s="24">
        <v>45323</v>
      </c>
      <c r="B41" s="25">
        <f>B40</f>
        <v>71300</v>
      </c>
      <c r="C41" s="25">
        <f>ROUND(B41*50%,0)</f>
        <v>35650</v>
      </c>
      <c r="D41" s="26">
        <f>SUM(B41:C41)</f>
        <v>106950</v>
      </c>
      <c r="E41" s="25">
        <f>B41</f>
        <v>71300</v>
      </c>
      <c r="F41" s="25">
        <f>ROUND(E41*46%,0)</f>
        <v>32798</v>
      </c>
      <c r="G41" s="26">
        <f>SUM(E41:F41)</f>
        <v>104098</v>
      </c>
      <c r="H41" s="25">
        <f t="shared" si="6"/>
        <v>0</v>
      </c>
      <c r="I41" s="25">
        <f t="shared" si="6"/>
        <v>2852</v>
      </c>
      <c r="J41" s="26">
        <f t="shared" si="6"/>
        <v>2852</v>
      </c>
      <c r="K41" s="27">
        <f>J41</f>
        <v>2852</v>
      </c>
      <c r="L41" s="28">
        <f>J41-SUM(K41:K41)</f>
        <v>0</v>
      </c>
      <c r="O41" s="34"/>
      <c r="Q41" s="34"/>
      <c r="R41" s="34"/>
      <c r="S41" s="34"/>
      <c r="T41" s="34"/>
      <c r="U41" s="34"/>
      <c r="V41" s="34"/>
    </row>
    <row r="42" spans="1:22" ht="23.25" customHeight="1">
      <c r="A42" s="29" t="s">
        <v>48</v>
      </c>
      <c r="B42" s="30">
        <f t="shared" ref="B42:L42" si="7">SUM(B40:B41)</f>
        <v>142600</v>
      </c>
      <c r="C42" s="30">
        <f t="shared" si="7"/>
        <v>71300</v>
      </c>
      <c r="D42" s="31">
        <f t="shared" si="7"/>
        <v>213900</v>
      </c>
      <c r="E42" s="30">
        <f t="shared" si="7"/>
        <v>142600</v>
      </c>
      <c r="F42" s="30">
        <f t="shared" si="7"/>
        <v>65596</v>
      </c>
      <c r="G42" s="31">
        <f t="shared" si="7"/>
        <v>208196</v>
      </c>
      <c r="H42" s="30">
        <f t="shared" si="7"/>
        <v>0</v>
      </c>
      <c r="I42" s="30">
        <f t="shared" si="7"/>
        <v>5704</v>
      </c>
      <c r="J42" s="31">
        <f t="shared" si="7"/>
        <v>5704</v>
      </c>
      <c r="K42" s="32">
        <f t="shared" si="7"/>
        <v>5704</v>
      </c>
      <c r="L42" s="33">
        <f t="shared" si="7"/>
        <v>0</v>
      </c>
      <c r="O42" s="34"/>
      <c r="Q42" s="34"/>
      <c r="R42" s="34"/>
      <c r="S42" s="34"/>
      <c r="T42" s="34"/>
      <c r="U42" s="34"/>
      <c r="V42" s="34"/>
    </row>
    <row r="43" spans="1:22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O43" s="34"/>
      <c r="Q43" s="34"/>
      <c r="R43" s="34"/>
      <c r="S43" s="34"/>
      <c r="T43" s="34"/>
      <c r="U43" s="34"/>
      <c r="V43" s="34"/>
    </row>
    <row r="44" spans="1:22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O44" s="34"/>
      <c r="Q44" s="34"/>
      <c r="R44" s="34"/>
      <c r="S44" s="34"/>
      <c r="T44" s="34"/>
      <c r="U44" s="34"/>
      <c r="V44" s="34"/>
    </row>
    <row r="45" spans="1:22" ht="1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O45" s="12"/>
      <c r="Q45" s="12"/>
      <c r="R45" s="12"/>
      <c r="S45" s="12"/>
      <c r="T45" s="12"/>
      <c r="U45" s="12"/>
      <c r="V45" s="12"/>
    </row>
    <row r="46" spans="1:22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O46" s="34"/>
      <c r="Q46" s="34"/>
      <c r="R46" s="34"/>
      <c r="S46" s="34"/>
      <c r="T46" s="34"/>
      <c r="U46" s="34"/>
      <c r="V46" s="34"/>
    </row>
    <row r="47" spans="1:22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O47" s="34"/>
      <c r="P47" s="34"/>
      <c r="Q47" s="34"/>
      <c r="R47" s="34"/>
      <c r="S47" s="34"/>
      <c r="T47" s="34"/>
      <c r="U47" s="34"/>
      <c r="V47" s="34"/>
    </row>
    <row r="48" spans="1:22" ht="18" customHeight="1">
      <c r="A48" s="19" t="s">
        <v>39</v>
      </c>
      <c r="B48" s="60" t="str">
        <f>MASTER!B9</f>
        <v>EMPLOYEE 05</v>
      </c>
      <c r="C48" s="61"/>
      <c r="D48" s="61"/>
      <c r="E48" s="61"/>
      <c r="F48" s="62"/>
      <c r="G48" s="65" t="s">
        <v>40</v>
      </c>
      <c r="H48" s="66"/>
      <c r="I48" s="60" t="str">
        <f>MASTER!C9</f>
        <v>LECTURER</v>
      </c>
      <c r="J48" s="62"/>
      <c r="K48" s="20"/>
      <c r="L48" s="21"/>
      <c r="O48" s="35"/>
      <c r="Q48" s="35"/>
      <c r="R48" s="35"/>
      <c r="S48" s="35"/>
      <c r="T48" s="35"/>
      <c r="U48" s="35"/>
      <c r="V48" s="35"/>
    </row>
    <row r="49" spans="1:22" ht="17.25" customHeight="1">
      <c r="A49" s="67" t="s">
        <v>41</v>
      </c>
      <c r="B49" s="69" t="s">
        <v>42</v>
      </c>
      <c r="C49" s="70"/>
      <c r="D49" s="71"/>
      <c r="E49" s="57" t="s">
        <v>43</v>
      </c>
      <c r="F49" s="58"/>
      <c r="G49" s="59"/>
      <c r="H49" s="57" t="s">
        <v>44</v>
      </c>
      <c r="I49" s="58"/>
      <c r="J49" s="59"/>
      <c r="K49" s="38" t="s">
        <v>56</v>
      </c>
      <c r="L49" s="63" t="s">
        <v>45</v>
      </c>
      <c r="O49" s="34"/>
      <c r="Q49" s="34"/>
      <c r="R49" s="34"/>
      <c r="S49" s="34"/>
      <c r="T49" s="34"/>
      <c r="U49" s="34"/>
      <c r="V49" s="34"/>
    </row>
    <row r="50" spans="1:22" ht="17.25" customHeight="1">
      <c r="A50" s="68"/>
      <c r="B50" s="22" t="s">
        <v>46</v>
      </c>
      <c r="C50" s="22" t="s">
        <v>47</v>
      </c>
      <c r="D50" s="22" t="s">
        <v>48</v>
      </c>
      <c r="E50" s="23" t="s">
        <v>46</v>
      </c>
      <c r="F50" s="23" t="s">
        <v>47</v>
      </c>
      <c r="G50" s="23" t="s">
        <v>48</v>
      </c>
      <c r="H50" s="23" t="s">
        <v>46</v>
      </c>
      <c r="I50" s="23" t="s">
        <v>47</v>
      </c>
      <c r="J50" s="23" t="s">
        <v>48</v>
      </c>
      <c r="K50" s="39" t="str">
        <f>MASTER!E9</f>
        <v>GPF 2004</v>
      </c>
      <c r="L50" s="64"/>
      <c r="O50" s="34"/>
      <c r="Q50" s="34"/>
      <c r="R50" s="34"/>
      <c r="S50" s="34"/>
      <c r="T50" s="34"/>
      <c r="U50" s="34"/>
      <c r="V50" s="34"/>
    </row>
    <row r="51" spans="1:22" ht="20.25" customHeight="1">
      <c r="A51" s="24">
        <v>45292</v>
      </c>
      <c r="B51" s="25">
        <f>MASTER!D9</f>
        <v>80200</v>
      </c>
      <c r="C51" s="25">
        <f>ROUND(B51*50%,0)</f>
        <v>40100</v>
      </c>
      <c r="D51" s="26">
        <f>SUM(B51:C51)</f>
        <v>120300</v>
      </c>
      <c r="E51" s="25">
        <f>B51</f>
        <v>80200</v>
      </c>
      <c r="F51" s="25">
        <f>ROUND(E51*46%,0)</f>
        <v>36892</v>
      </c>
      <c r="G51" s="26">
        <f>SUM(E51:F51)</f>
        <v>117092</v>
      </c>
      <c r="H51" s="25">
        <f t="shared" ref="H51:J52" si="8">B51-E51</f>
        <v>0</v>
      </c>
      <c r="I51" s="25">
        <f t="shared" si="8"/>
        <v>3208</v>
      </c>
      <c r="J51" s="26">
        <f t="shared" si="8"/>
        <v>3208</v>
      </c>
      <c r="K51" s="27">
        <f>J51</f>
        <v>3208</v>
      </c>
      <c r="L51" s="28">
        <f>J51-SUM(K51:K51)</f>
        <v>0</v>
      </c>
      <c r="O51" s="34"/>
      <c r="Q51" s="34"/>
      <c r="R51" s="34"/>
      <c r="S51" s="34"/>
      <c r="T51" s="34"/>
      <c r="U51" s="34"/>
      <c r="V51" s="34"/>
    </row>
    <row r="52" spans="1:22" ht="20.25" customHeight="1">
      <c r="A52" s="24">
        <v>45323</v>
      </c>
      <c r="B52" s="25">
        <f>B51</f>
        <v>80200</v>
      </c>
      <c r="C52" s="25">
        <f>ROUND(B52*50%,0)</f>
        <v>40100</v>
      </c>
      <c r="D52" s="26">
        <f>SUM(B52:C52)</f>
        <v>120300</v>
      </c>
      <c r="E52" s="25">
        <f>B52</f>
        <v>80200</v>
      </c>
      <c r="F52" s="25">
        <f>ROUND(E52*46%,0)</f>
        <v>36892</v>
      </c>
      <c r="G52" s="26">
        <f>SUM(E52:F52)</f>
        <v>117092</v>
      </c>
      <c r="H52" s="25">
        <f t="shared" si="8"/>
        <v>0</v>
      </c>
      <c r="I52" s="25">
        <f t="shared" si="8"/>
        <v>3208</v>
      </c>
      <c r="J52" s="26">
        <f t="shared" si="8"/>
        <v>3208</v>
      </c>
      <c r="K52" s="27">
        <f>J52</f>
        <v>3208</v>
      </c>
      <c r="L52" s="28">
        <f>J52-SUM(K52:K52)</f>
        <v>0</v>
      </c>
      <c r="O52" s="34"/>
      <c r="Q52" s="34"/>
      <c r="R52" s="34"/>
      <c r="S52" s="34"/>
      <c r="T52" s="34"/>
      <c r="U52" s="34"/>
      <c r="V52" s="34"/>
    </row>
    <row r="53" spans="1:22" ht="23.25" customHeight="1">
      <c r="A53" s="29" t="s">
        <v>48</v>
      </c>
      <c r="B53" s="30">
        <f t="shared" ref="B53:L53" si="9">SUM(B51:B52)</f>
        <v>160400</v>
      </c>
      <c r="C53" s="30">
        <f t="shared" si="9"/>
        <v>80200</v>
      </c>
      <c r="D53" s="31">
        <f t="shared" si="9"/>
        <v>240600</v>
      </c>
      <c r="E53" s="30">
        <f t="shared" si="9"/>
        <v>160400</v>
      </c>
      <c r="F53" s="30">
        <f t="shared" si="9"/>
        <v>73784</v>
      </c>
      <c r="G53" s="31">
        <f t="shared" si="9"/>
        <v>234184</v>
      </c>
      <c r="H53" s="30">
        <f t="shared" si="9"/>
        <v>0</v>
      </c>
      <c r="I53" s="30">
        <f t="shared" si="9"/>
        <v>6416</v>
      </c>
      <c r="J53" s="31">
        <f t="shared" si="9"/>
        <v>6416</v>
      </c>
      <c r="K53" s="32">
        <f t="shared" si="9"/>
        <v>6416</v>
      </c>
      <c r="L53" s="33">
        <f t="shared" si="9"/>
        <v>0</v>
      </c>
      <c r="O53" s="34"/>
      <c r="Q53" s="34"/>
      <c r="R53" s="34"/>
      <c r="S53" s="34"/>
      <c r="T53" s="34"/>
      <c r="U53" s="34"/>
      <c r="V53" s="34"/>
    </row>
    <row r="54" spans="1:22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O54" s="34"/>
      <c r="Q54" s="34"/>
      <c r="R54" s="34"/>
      <c r="S54" s="34"/>
      <c r="T54" s="34"/>
      <c r="U54" s="34"/>
      <c r="V54" s="34"/>
    </row>
    <row r="55" spans="1:22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O55" s="34"/>
      <c r="Q55" s="34"/>
      <c r="R55" s="34"/>
      <c r="S55" s="34"/>
      <c r="T55" s="34"/>
      <c r="U55" s="34"/>
      <c r="V55" s="34"/>
    </row>
    <row r="56" spans="1:22" ht="1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O56" s="12"/>
      <c r="Q56" s="12"/>
      <c r="R56" s="12"/>
      <c r="S56" s="12"/>
      <c r="T56" s="12"/>
      <c r="U56" s="12"/>
      <c r="V56" s="12"/>
    </row>
    <row r="57" spans="1:22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O57" s="34"/>
      <c r="Q57" s="34"/>
      <c r="R57" s="34"/>
      <c r="S57" s="34"/>
      <c r="T57" s="34"/>
      <c r="U57" s="34"/>
      <c r="V57" s="34"/>
    </row>
    <row r="58" spans="1:22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O58" s="34"/>
      <c r="P58" s="34"/>
      <c r="Q58" s="34"/>
      <c r="R58" s="34"/>
      <c r="S58" s="34"/>
      <c r="T58" s="34"/>
      <c r="U58" s="34"/>
      <c r="V58" s="34"/>
    </row>
    <row r="59" spans="1:22" ht="18" customHeight="1">
      <c r="A59" s="19" t="s">
        <v>39</v>
      </c>
      <c r="B59" s="60" t="str">
        <f>MASTER!B10</f>
        <v>EMPLOYEE 06</v>
      </c>
      <c r="C59" s="61"/>
      <c r="D59" s="61"/>
      <c r="E59" s="61"/>
      <c r="F59" s="62"/>
      <c r="G59" s="65" t="s">
        <v>40</v>
      </c>
      <c r="H59" s="66"/>
      <c r="I59" s="60" t="str">
        <f>MASTER!C10</f>
        <v>LECTURER</v>
      </c>
      <c r="J59" s="62"/>
      <c r="K59" s="20"/>
      <c r="L59" s="21"/>
      <c r="O59" s="35"/>
      <c r="Q59" s="35"/>
      <c r="R59" s="35"/>
      <c r="S59" s="35"/>
      <c r="T59" s="35"/>
      <c r="U59" s="35"/>
      <c r="V59" s="35"/>
    </row>
    <row r="60" spans="1:22" ht="17.25" customHeight="1">
      <c r="A60" s="67" t="s">
        <v>41</v>
      </c>
      <c r="B60" s="69" t="s">
        <v>42</v>
      </c>
      <c r="C60" s="70"/>
      <c r="D60" s="71"/>
      <c r="E60" s="57" t="s">
        <v>43</v>
      </c>
      <c r="F60" s="58"/>
      <c r="G60" s="59"/>
      <c r="H60" s="57" t="s">
        <v>44</v>
      </c>
      <c r="I60" s="58"/>
      <c r="J60" s="59"/>
      <c r="K60" s="38" t="s">
        <v>56</v>
      </c>
      <c r="L60" s="63" t="s">
        <v>45</v>
      </c>
      <c r="O60" s="34"/>
      <c r="Q60" s="34"/>
      <c r="R60" s="34"/>
      <c r="S60" s="34"/>
      <c r="T60" s="34"/>
      <c r="U60" s="34"/>
      <c r="V60" s="34"/>
    </row>
    <row r="61" spans="1:22" ht="17.25" customHeight="1">
      <c r="A61" s="68"/>
      <c r="B61" s="22" t="s">
        <v>46</v>
      </c>
      <c r="C61" s="22" t="s">
        <v>47</v>
      </c>
      <c r="D61" s="22" t="s">
        <v>48</v>
      </c>
      <c r="E61" s="23" t="s">
        <v>46</v>
      </c>
      <c r="F61" s="23" t="s">
        <v>47</v>
      </c>
      <c r="G61" s="23" t="s">
        <v>48</v>
      </c>
      <c r="H61" s="23" t="s">
        <v>46</v>
      </c>
      <c r="I61" s="23" t="s">
        <v>47</v>
      </c>
      <c r="J61" s="23" t="s">
        <v>48</v>
      </c>
      <c r="K61" s="39" t="str">
        <f>MASTER!E10</f>
        <v>GPF</v>
      </c>
      <c r="L61" s="64"/>
      <c r="O61" s="34"/>
      <c r="Q61" s="34"/>
      <c r="R61" s="34"/>
      <c r="S61" s="34"/>
      <c r="T61" s="34"/>
      <c r="U61" s="34"/>
      <c r="V61" s="34"/>
    </row>
    <row r="62" spans="1:22" ht="20.25" customHeight="1">
      <c r="A62" s="24">
        <v>45292</v>
      </c>
      <c r="B62" s="25">
        <f>MASTER!D10</f>
        <v>65000</v>
      </c>
      <c r="C62" s="25">
        <f>ROUND(B62*50%,0)</f>
        <v>32500</v>
      </c>
      <c r="D62" s="26">
        <f>SUM(B62:C62)</f>
        <v>97500</v>
      </c>
      <c r="E62" s="25">
        <f>B62</f>
        <v>65000</v>
      </c>
      <c r="F62" s="25">
        <f>ROUND(E62*46%,0)</f>
        <v>29900</v>
      </c>
      <c r="G62" s="26">
        <f>SUM(E62:F62)</f>
        <v>94900</v>
      </c>
      <c r="H62" s="25">
        <f t="shared" ref="H62:J63" si="10">B62-E62</f>
        <v>0</v>
      </c>
      <c r="I62" s="25">
        <f t="shared" si="10"/>
        <v>2600</v>
      </c>
      <c r="J62" s="26">
        <f t="shared" si="10"/>
        <v>2600</v>
      </c>
      <c r="K62" s="27">
        <f>J62</f>
        <v>2600</v>
      </c>
      <c r="L62" s="28">
        <f>J62-SUM(K62:K62)</f>
        <v>0</v>
      </c>
      <c r="O62" s="34"/>
      <c r="Q62" s="34"/>
      <c r="R62" s="34"/>
      <c r="S62" s="34"/>
      <c r="T62" s="34"/>
      <c r="U62" s="34"/>
      <c r="V62" s="34"/>
    </row>
    <row r="63" spans="1:22" ht="20.25" customHeight="1">
      <c r="A63" s="24">
        <v>45323</v>
      </c>
      <c r="B63" s="25">
        <f>B62</f>
        <v>65000</v>
      </c>
      <c r="C63" s="25">
        <f>ROUND(B63*50%,0)</f>
        <v>32500</v>
      </c>
      <c r="D63" s="26">
        <f>SUM(B63:C63)</f>
        <v>97500</v>
      </c>
      <c r="E63" s="25">
        <f>B63</f>
        <v>65000</v>
      </c>
      <c r="F63" s="25">
        <f>ROUND(E63*46%,0)</f>
        <v>29900</v>
      </c>
      <c r="G63" s="26">
        <f>SUM(E63:F63)</f>
        <v>94900</v>
      </c>
      <c r="H63" s="25">
        <f t="shared" si="10"/>
        <v>0</v>
      </c>
      <c r="I63" s="25">
        <f t="shared" si="10"/>
        <v>2600</v>
      </c>
      <c r="J63" s="26">
        <f t="shared" si="10"/>
        <v>2600</v>
      </c>
      <c r="K63" s="27">
        <f>J63</f>
        <v>2600</v>
      </c>
      <c r="L63" s="28">
        <f>J63-SUM(K63:K63)</f>
        <v>0</v>
      </c>
      <c r="O63" s="34"/>
      <c r="Q63" s="34"/>
      <c r="R63" s="34"/>
      <c r="S63" s="34"/>
      <c r="T63" s="34"/>
      <c r="U63" s="34"/>
      <c r="V63" s="34"/>
    </row>
    <row r="64" spans="1:22" ht="23.25" customHeight="1">
      <c r="A64" s="29" t="s">
        <v>48</v>
      </c>
      <c r="B64" s="30">
        <f t="shared" ref="B64:L64" si="11">SUM(B62:B63)</f>
        <v>130000</v>
      </c>
      <c r="C64" s="30">
        <f t="shared" si="11"/>
        <v>65000</v>
      </c>
      <c r="D64" s="31">
        <f t="shared" si="11"/>
        <v>195000</v>
      </c>
      <c r="E64" s="30">
        <f t="shared" si="11"/>
        <v>130000</v>
      </c>
      <c r="F64" s="30">
        <f t="shared" si="11"/>
        <v>59800</v>
      </c>
      <c r="G64" s="31">
        <f t="shared" si="11"/>
        <v>189800</v>
      </c>
      <c r="H64" s="30">
        <f t="shared" si="11"/>
        <v>0</v>
      </c>
      <c r="I64" s="30">
        <f t="shared" si="11"/>
        <v>5200</v>
      </c>
      <c r="J64" s="31">
        <f t="shared" si="11"/>
        <v>5200</v>
      </c>
      <c r="K64" s="32">
        <f t="shared" si="11"/>
        <v>5200</v>
      </c>
      <c r="L64" s="33">
        <f t="shared" si="11"/>
        <v>0</v>
      </c>
      <c r="O64" s="34"/>
      <c r="Q64" s="34"/>
      <c r="R64" s="34"/>
      <c r="S64" s="34"/>
      <c r="T64" s="34"/>
      <c r="U64" s="34"/>
      <c r="V64" s="34"/>
    </row>
    <row r="65" spans="1:22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O65" s="34"/>
      <c r="Q65" s="34"/>
      <c r="R65" s="34"/>
      <c r="S65" s="34"/>
      <c r="T65" s="34"/>
      <c r="U65" s="34"/>
      <c r="V65" s="34"/>
    </row>
    <row r="66" spans="1:22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O66" s="34"/>
      <c r="Q66" s="34"/>
      <c r="R66" s="34"/>
      <c r="S66" s="34"/>
      <c r="T66" s="34"/>
      <c r="U66" s="34"/>
      <c r="V66" s="34"/>
    </row>
    <row r="67" spans="1:22" ht="1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O67" s="12"/>
      <c r="Q67" s="12"/>
      <c r="R67" s="12"/>
      <c r="S67" s="12"/>
      <c r="T67" s="12"/>
      <c r="U67" s="12"/>
      <c r="V67" s="12"/>
    </row>
    <row r="68" spans="1:22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O68" s="34"/>
      <c r="Q68" s="34"/>
      <c r="R68" s="34"/>
      <c r="S68" s="34"/>
      <c r="T68" s="34"/>
      <c r="U68" s="34"/>
      <c r="V68" s="34"/>
    </row>
    <row r="69" spans="1:22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O69" s="34"/>
      <c r="P69" s="34"/>
      <c r="Q69" s="34"/>
      <c r="R69" s="34"/>
      <c r="S69" s="34"/>
      <c r="T69" s="34"/>
      <c r="U69" s="34"/>
      <c r="V69" s="34"/>
    </row>
    <row r="70" spans="1:22" ht="18" customHeight="1">
      <c r="A70" s="19" t="s">
        <v>39</v>
      </c>
      <c r="B70" s="60" t="str">
        <f>MASTER!B11</f>
        <v>EMPLOYEE 07</v>
      </c>
      <c r="C70" s="61"/>
      <c r="D70" s="61"/>
      <c r="E70" s="61"/>
      <c r="F70" s="62"/>
      <c r="G70" s="65" t="s">
        <v>40</v>
      </c>
      <c r="H70" s="66"/>
      <c r="I70" s="60" t="str">
        <f>MASTER!C11</f>
        <v>LECTURER</v>
      </c>
      <c r="J70" s="62"/>
      <c r="K70" s="20"/>
      <c r="L70" s="21"/>
      <c r="O70" s="35"/>
      <c r="Q70" s="35"/>
      <c r="R70" s="35"/>
      <c r="S70" s="35"/>
      <c r="T70" s="35"/>
      <c r="U70" s="35"/>
      <c r="V70" s="35"/>
    </row>
    <row r="71" spans="1:22" ht="17.25" customHeight="1">
      <c r="A71" s="67" t="s">
        <v>41</v>
      </c>
      <c r="B71" s="69" t="s">
        <v>42</v>
      </c>
      <c r="C71" s="70"/>
      <c r="D71" s="71"/>
      <c r="E71" s="57" t="s">
        <v>43</v>
      </c>
      <c r="F71" s="58"/>
      <c r="G71" s="59"/>
      <c r="H71" s="57" t="s">
        <v>44</v>
      </c>
      <c r="I71" s="58"/>
      <c r="J71" s="59"/>
      <c r="K71" s="38" t="s">
        <v>56</v>
      </c>
      <c r="L71" s="63" t="s">
        <v>45</v>
      </c>
      <c r="O71" s="34"/>
      <c r="Q71" s="34"/>
      <c r="R71" s="34"/>
      <c r="S71" s="34"/>
      <c r="T71" s="34"/>
      <c r="U71" s="34"/>
      <c r="V71" s="34"/>
    </row>
    <row r="72" spans="1:22" ht="17.25" customHeight="1">
      <c r="A72" s="68"/>
      <c r="B72" s="22" t="s">
        <v>46</v>
      </c>
      <c r="C72" s="22" t="s">
        <v>47</v>
      </c>
      <c r="D72" s="22" t="s">
        <v>48</v>
      </c>
      <c r="E72" s="23" t="s">
        <v>46</v>
      </c>
      <c r="F72" s="23" t="s">
        <v>47</v>
      </c>
      <c r="G72" s="23" t="s">
        <v>48</v>
      </c>
      <c r="H72" s="23" t="s">
        <v>46</v>
      </c>
      <c r="I72" s="23" t="s">
        <v>47</v>
      </c>
      <c r="J72" s="23" t="s">
        <v>48</v>
      </c>
      <c r="K72" s="39" t="str">
        <f>MASTER!E11</f>
        <v>GPF SAB</v>
      </c>
      <c r="L72" s="64"/>
      <c r="O72" s="34"/>
      <c r="Q72" s="34"/>
      <c r="R72" s="34"/>
      <c r="S72" s="34"/>
      <c r="T72" s="34"/>
      <c r="U72" s="34"/>
      <c r="V72" s="34"/>
    </row>
    <row r="73" spans="1:22" ht="20.25" customHeight="1">
      <c r="A73" s="24">
        <v>45292</v>
      </c>
      <c r="B73" s="25">
        <f>MASTER!D11</f>
        <v>67000</v>
      </c>
      <c r="C73" s="25">
        <f>ROUND(B73*50%,0)</f>
        <v>33500</v>
      </c>
      <c r="D73" s="26">
        <f>SUM(B73:C73)</f>
        <v>100500</v>
      </c>
      <c r="E73" s="25">
        <f>B73</f>
        <v>67000</v>
      </c>
      <c r="F73" s="25">
        <f>ROUND(E73*46%,0)</f>
        <v>30820</v>
      </c>
      <c r="G73" s="26">
        <f>SUM(E73:F73)</f>
        <v>97820</v>
      </c>
      <c r="H73" s="25">
        <f t="shared" ref="H73:J74" si="12">B73-E73</f>
        <v>0</v>
      </c>
      <c r="I73" s="25">
        <f t="shared" si="12"/>
        <v>2680</v>
      </c>
      <c r="J73" s="26">
        <f t="shared" si="12"/>
        <v>2680</v>
      </c>
      <c r="K73" s="27">
        <f>J73</f>
        <v>2680</v>
      </c>
      <c r="L73" s="28">
        <f>J73-SUM(K73:K73)</f>
        <v>0</v>
      </c>
      <c r="O73" s="34"/>
      <c r="Q73" s="34"/>
      <c r="R73" s="34"/>
      <c r="S73" s="34"/>
      <c r="T73" s="34"/>
      <c r="U73" s="34"/>
      <c r="V73" s="34"/>
    </row>
    <row r="74" spans="1:22" ht="20.25" customHeight="1">
      <c r="A74" s="24">
        <v>45323</v>
      </c>
      <c r="B74" s="25">
        <f>B73</f>
        <v>67000</v>
      </c>
      <c r="C74" s="25">
        <f>ROUND(B74*50%,0)</f>
        <v>33500</v>
      </c>
      <c r="D74" s="26">
        <f>SUM(B74:C74)</f>
        <v>100500</v>
      </c>
      <c r="E74" s="25">
        <f>B74</f>
        <v>67000</v>
      </c>
      <c r="F74" s="25">
        <f>ROUND(E74*46%,0)</f>
        <v>30820</v>
      </c>
      <c r="G74" s="26">
        <f>SUM(E74:F74)</f>
        <v>97820</v>
      </c>
      <c r="H74" s="25">
        <f t="shared" si="12"/>
        <v>0</v>
      </c>
      <c r="I74" s="25">
        <f t="shared" si="12"/>
        <v>2680</v>
      </c>
      <c r="J74" s="26">
        <f t="shared" si="12"/>
        <v>2680</v>
      </c>
      <c r="K74" s="27">
        <f>J74</f>
        <v>2680</v>
      </c>
      <c r="L74" s="28">
        <f>J74-SUM(K74:K74)</f>
        <v>0</v>
      </c>
      <c r="O74" s="34"/>
      <c r="Q74" s="34"/>
      <c r="R74" s="34"/>
      <c r="S74" s="34"/>
      <c r="T74" s="34"/>
      <c r="U74" s="34"/>
      <c r="V74" s="34"/>
    </row>
    <row r="75" spans="1:22" ht="23.25" customHeight="1">
      <c r="A75" s="29" t="s">
        <v>48</v>
      </c>
      <c r="B75" s="30">
        <f t="shared" ref="B75:L75" si="13">SUM(B73:B74)</f>
        <v>134000</v>
      </c>
      <c r="C75" s="30">
        <f t="shared" si="13"/>
        <v>67000</v>
      </c>
      <c r="D75" s="31">
        <f t="shared" si="13"/>
        <v>201000</v>
      </c>
      <c r="E75" s="30">
        <f t="shared" si="13"/>
        <v>134000</v>
      </c>
      <c r="F75" s="30">
        <f t="shared" si="13"/>
        <v>61640</v>
      </c>
      <c r="G75" s="31">
        <f t="shared" si="13"/>
        <v>195640</v>
      </c>
      <c r="H75" s="30">
        <f t="shared" si="13"/>
        <v>0</v>
      </c>
      <c r="I75" s="30">
        <f t="shared" si="13"/>
        <v>5360</v>
      </c>
      <c r="J75" s="31">
        <f t="shared" si="13"/>
        <v>5360</v>
      </c>
      <c r="K75" s="32">
        <f t="shared" si="13"/>
        <v>5360</v>
      </c>
      <c r="L75" s="33">
        <f t="shared" si="13"/>
        <v>0</v>
      </c>
      <c r="O75" s="34"/>
      <c r="Q75" s="34"/>
      <c r="R75" s="34"/>
      <c r="S75" s="34"/>
      <c r="T75" s="34"/>
      <c r="U75" s="34"/>
      <c r="V75" s="34"/>
    </row>
    <row r="76" spans="1:22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O76" s="34"/>
      <c r="Q76" s="34"/>
      <c r="R76" s="34"/>
      <c r="S76" s="34"/>
      <c r="T76" s="34"/>
      <c r="U76" s="34"/>
      <c r="V76" s="34"/>
    </row>
    <row r="77" spans="1:22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O77" s="34"/>
      <c r="Q77" s="34"/>
      <c r="R77" s="34"/>
      <c r="S77" s="34"/>
      <c r="T77" s="34"/>
      <c r="U77" s="34"/>
      <c r="V77" s="34"/>
    </row>
    <row r="78" spans="1:22" ht="1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O78" s="12"/>
      <c r="Q78" s="12"/>
      <c r="R78" s="12"/>
      <c r="S78" s="12"/>
      <c r="T78" s="12"/>
      <c r="U78" s="12"/>
      <c r="V78" s="12"/>
    </row>
    <row r="79" spans="1:22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O79" s="34"/>
      <c r="Q79" s="34"/>
      <c r="R79" s="34"/>
      <c r="S79" s="34"/>
      <c r="T79" s="34"/>
      <c r="U79" s="34"/>
      <c r="V79" s="34"/>
    </row>
    <row r="80" spans="1:22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O80" s="34"/>
      <c r="P80" s="34"/>
      <c r="Q80" s="34"/>
      <c r="R80" s="34"/>
      <c r="S80" s="34"/>
      <c r="T80" s="34"/>
      <c r="U80" s="34"/>
      <c r="V80" s="34"/>
    </row>
    <row r="81" spans="1:22" ht="18" customHeight="1">
      <c r="A81" s="19" t="s">
        <v>39</v>
      </c>
      <c r="B81" s="60" t="str">
        <f>MASTER!B12</f>
        <v>EMPLOYEE 08</v>
      </c>
      <c r="C81" s="61"/>
      <c r="D81" s="61"/>
      <c r="E81" s="61"/>
      <c r="F81" s="62"/>
      <c r="G81" s="65" t="s">
        <v>40</v>
      </c>
      <c r="H81" s="66"/>
      <c r="I81" s="60" t="str">
        <f>MASTER!C12</f>
        <v>LECTURER</v>
      </c>
      <c r="J81" s="62"/>
      <c r="K81" s="20"/>
      <c r="L81" s="21"/>
      <c r="O81" s="35"/>
      <c r="Q81" s="35"/>
      <c r="R81" s="35"/>
      <c r="S81" s="35"/>
      <c r="T81" s="35"/>
      <c r="U81" s="35"/>
      <c r="V81" s="35"/>
    </row>
    <row r="82" spans="1:22" ht="17.25" customHeight="1">
      <c r="A82" s="67" t="s">
        <v>41</v>
      </c>
      <c r="B82" s="69" t="s">
        <v>42</v>
      </c>
      <c r="C82" s="70"/>
      <c r="D82" s="71"/>
      <c r="E82" s="57" t="s">
        <v>43</v>
      </c>
      <c r="F82" s="58"/>
      <c r="G82" s="59"/>
      <c r="H82" s="57" t="s">
        <v>44</v>
      </c>
      <c r="I82" s="58"/>
      <c r="J82" s="59"/>
      <c r="K82" s="38" t="s">
        <v>56</v>
      </c>
      <c r="L82" s="63" t="s">
        <v>45</v>
      </c>
      <c r="O82" s="34"/>
      <c r="Q82" s="34"/>
      <c r="R82" s="34"/>
      <c r="S82" s="34"/>
      <c r="T82" s="34"/>
      <c r="U82" s="34"/>
      <c r="V82" s="34"/>
    </row>
    <row r="83" spans="1:22" ht="17.25" customHeight="1">
      <c r="A83" s="68"/>
      <c r="B83" s="22" t="s">
        <v>46</v>
      </c>
      <c r="C83" s="22" t="s">
        <v>47</v>
      </c>
      <c r="D83" s="22" t="s">
        <v>48</v>
      </c>
      <c r="E83" s="23" t="s">
        <v>46</v>
      </c>
      <c r="F83" s="23" t="s">
        <v>47</v>
      </c>
      <c r="G83" s="23" t="s">
        <v>48</v>
      </c>
      <c r="H83" s="23" t="s">
        <v>46</v>
      </c>
      <c r="I83" s="23" t="s">
        <v>47</v>
      </c>
      <c r="J83" s="23" t="s">
        <v>48</v>
      </c>
      <c r="K83" s="39" t="str">
        <f>MASTER!E12</f>
        <v>GPF</v>
      </c>
      <c r="L83" s="64"/>
      <c r="O83" s="34"/>
      <c r="Q83" s="34"/>
      <c r="R83" s="34"/>
      <c r="S83" s="34"/>
      <c r="T83" s="34"/>
      <c r="U83" s="34"/>
      <c r="V83" s="34"/>
    </row>
    <row r="84" spans="1:22" ht="20.25" customHeight="1">
      <c r="A84" s="24">
        <v>45292</v>
      </c>
      <c r="B84" s="25">
        <f>MASTER!D12</f>
        <v>75600</v>
      </c>
      <c r="C84" s="25">
        <f>ROUND(B84*50%,0)</f>
        <v>37800</v>
      </c>
      <c r="D84" s="26">
        <f>SUM(B84:C84)</f>
        <v>113400</v>
      </c>
      <c r="E84" s="25">
        <f>B84</f>
        <v>75600</v>
      </c>
      <c r="F84" s="25">
        <f>ROUND(E84*46%,0)</f>
        <v>34776</v>
      </c>
      <c r="G84" s="26">
        <f>SUM(E84:F84)</f>
        <v>110376</v>
      </c>
      <c r="H84" s="25">
        <f t="shared" ref="H84:J85" si="14">B84-E84</f>
        <v>0</v>
      </c>
      <c r="I84" s="25">
        <f t="shared" si="14"/>
        <v>3024</v>
      </c>
      <c r="J84" s="26">
        <f t="shared" si="14"/>
        <v>3024</v>
      </c>
      <c r="K84" s="27">
        <f>J84</f>
        <v>3024</v>
      </c>
      <c r="L84" s="28">
        <f>J84-SUM(K84:K84)</f>
        <v>0</v>
      </c>
      <c r="O84" s="34"/>
      <c r="Q84" s="34"/>
      <c r="R84" s="34"/>
      <c r="S84" s="34"/>
      <c r="T84" s="34"/>
      <c r="U84" s="34"/>
      <c r="V84" s="34"/>
    </row>
    <row r="85" spans="1:22" ht="20.25" customHeight="1">
      <c r="A85" s="24">
        <v>45323</v>
      </c>
      <c r="B85" s="25">
        <f>B84</f>
        <v>75600</v>
      </c>
      <c r="C85" s="25">
        <f>ROUND(B85*50%,0)</f>
        <v>37800</v>
      </c>
      <c r="D85" s="26">
        <f>SUM(B85:C85)</f>
        <v>113400</v>
      </c>
      <c r="E85" s="25">
        <f>B85</f>
        <v>75600</v>
      </c>
      <c r="F85" s="25">
        <f>ROUND(E85*46%,0)</f>
        <v>34776</v>
      </c>
      <c r="G85" s="26">
        <f>SUM(E85:F85)</f>
        <v>110376</v>
      </c>
      <c r="H85" s="25">
        <f t="shared" si="14"/>
        <v>0</v>
      </c>
      <c r="I85" s="25">
        <f t="shared" si="14"/>
        <v>3024</v>
      </c>
      <c r="J85" s="26">
        <f t="shared" si="14"/>
        <v>3024</v>
      </c>
      <c r="K85" s="27">
        <f>J85</f>
        <v>3024</v>
      </c>
      <c r="L85" s="28">
        <f>J85-SUM(K85:K85)</f>
        <v>0</v>
      </c>
      <c r="O85" s="34"/>
      <c r="Q85" s="34"/>
      <c r="R85" s="34"/>
      <c r="S85" s="34"/>
      <c r="T85" s="34"/>
      <c r="U85" s="34"/>
      <c r="V85" s="34"/>
    </row>
    <row r="86" spans="1:22" ht="23.25" customHeight="1">
      <c r="A86" s="29" t="s">
        <v>48</v>
      </c>
      <c r="B86" s="30">
        <f t="shared" ref="B86:L86" si="15">SUM(B84:B85)</f>
        <v>151200</v>
      </c>
      <c r="C86" s="30">
        <f t="shared" si="15"/>
        <v>75600</v>
      </c>
      <c r="D86" s="31">
        <f t="shared" si="15"/>
        <v>226800</v>
      </c>
      <c r="E86" s="30">
        <f t="shared" si="15"/>
        <v>151200</v>
      </c>
      <c r="F86" s="30">
        <f t="shared" si="15"/>
        <v>69552</v>
      </c>
      <c r="G86" s="31">
        <f t="shared" si="15"/>
        <v>220752</v>
      </c>
      <c r="H86" s="30">
        <f t="shared" si="15"/>
        <v>0</v>
      </c>
      <c r="I86" s="30">
        <f t="shared" si="15"/>
        <v>6048</v>
      </c>
      <c r="J86" s="31">
        <f t="shared" si="15"/>
        <v>6048</v>
      </c>
      <c r="K86" s="32">
        <f t="shared" si="15"/>
        <v>6048</v>
      </c>
      <c r="L86" s="33">
        <f t="shared" si="15"/>
        <v>0</v>
      </c>
      <c r="O86" s="34"/>
      <c r="Q86" s="34"/>
      <c r="R86" s="34"/>
      <c r="S86" s="34"/>
      <c r="T86" s="34"/>
      <c r="U86" s="34"/>
      <c r="V86" s="34"/>
    </row>
    <row r="87" spans="1:22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O87" s="34"/>
      <c r="Q87" s="34"/>
      <c r="R87" s="34"/>
      <c r="S87" s="34"/>
      <c r="T87" s="34"/>
      <c r="U87" s="34"/>
      <c r="V87" s="34"/>
    </row>
    <row r="88" spans="1:22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O88" s="34"/>
      <c r="Q88" s="34"/>
      <c r="R88" s="34"/>
      <c r="S88" s="34"/>
      <c r="T88" s="34"/>
      <c r="U88" s="34"/>
      <c r="V88" s="34"/>
    </row>
    <row r="89" spans="1:22" ht="1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O89" s="12"/>
      <c r="Q89" s="12"/>
      <c r="R89" s="12"/>
      <c r="S89" s="12"/>
      <c r="T89" s="12"/>
      <c r="U89" s="12"/>
      <c r="V89" s="12"/>
    </row>
    <row r="90" spans="1:22" ht="1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O90" s="34"/>
      <c r="Q90" s="34"/>
      <c r="R90" s="34"/>
      <c r="S90" s="34"/>
      <c r="T90" s="34"/>
      <c r="U90" s="34"/>
      <c r="V90" s="34"/>
    </row>
    <row r="91" spans="1:22" ht="1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O91" s="34"/>
      <c r="P91" s="34"/>
      <c r="Q91" s="34"/>
      <c r="R91" s="34"/>
      <c r="S91" s="34"/>
      <c r="T91" s="34"/>
      <c r="U91" s="34"/>
      <c r="V91" s="34"/>
    </row>
    <row r="92" spans="1:22" ht="18" customHeight="1">
      <c r="A92" s="19" t="s">
        <v>39</v>
      </c>
      <c r="B92" s="60" t="str">
        <f>MASTER!B13</f>
        <v>EMPLOYEE 09</v>
      </c>
      <c r="C92" s="61"/>
      <c r="D92" s="61"/>
      <c r="E92" s="61"/>
      <c r="F92" s="62"/>
      <c r="G92" s="65" t="s">
        <v>40</v>
      </c>
      <c r="H92" s="66"/>
      <c r="I92" s="60" t="str">
        <f>MASTER!C13</f>
        <v>LECTURER</v>
      </c>
      <c r="J92" s="62"/>
      <c r="K92" s="20"/>
      <c r="L92" s="21"/>
      <c r="O92" s="35"/>
      <c r="Q92" s="35"/>
      <c r="R92" s="35"/>
      <c r="S92" s="35"/>
      <c r="T92" s="35"/>
      <c r="U92" s="35"/>
      <c r="V92" s="35"/>
    </row>
    <row r="93" spans="1:22" ht="17.25" customHeight="1">
      <c r="A93" s="67" t="s">
        <v>41</v>
      </c>
      <c r="B93" s="69" t="s">
        <v>42</v>
      </c>
      <c r="C93" s="70"/>
      <c r="D93" s="71"/>
      <c r="E93" s="57" t="s">
        <v>43</v>
      </c>
      <c r="F93" s="58"/>
      <c r="G93" s="59"/>
      <c r="H93" s="57" t="s">
        <v>44</v>
      </c>
      <c r="I93" s="58"/>
      <c r="J93" s="59"/>
      <c r="K93" s="38" t="s">
        <v>56</v>
      </c>
      <c r="L93" s="63" t="s">
        <v>45</v>
      </c>
      <c r="O93" s="34"/>
      <c r="Q93" s="34"/>
      <c r="R93" s="34"/>
      <c r="S93" s="34"/>
      <c r="T93" s="34"/>
      <c r="U93" s="34"/>
      <c r="V93" s="34"/>
    </row>
    <row r="94" spans="1:22" ht="17.25" customHeight="1">
      <c r="A94" s="68"/>
      <c r="B94" s="22" t="s">
        <v>46</v>
      </c>
      <c r="C94" s="22" t="s">
        <v>47</v>
      </c>
      <c r="D94" s="22" t="s">
        <v>48</v>
      </c>
      <c r="E94" s="23" t="s">
        <v>46</v>
      </c>
      <c r="F94" s="23" t="s">
        <v>47</v>
      </c>
      <c r="G94" s="23" t="s">
        <v>48</v>
      </c>
      <c r="H94" s="23" t="s">
        <v>46</v>
      </c>
      <c r="I94" s="23" t="s">
        <v>47</v>
      </c>
      <c r="J94" s="23" t="s">
        <v>48</v>
      </c>
      <c r="K94" s="39" t="str">
        <f>MASTER!E13</f>
        <v>GPF</v>
      </c>
      <c r="L94" s="64"/>
      <c r="O94" s="34"/>
      <c r="Q94" s="34"/>
      <c r="R94" s="34"/>
      <c r="S94" s="34"/>
      <c r="T94" s="34"/>
      <c r="U94" s="34"/>
      <c r="V94" s="34"/>
    </row>
    <row r="95" spans="1:22" ht="20.25" customHeight="1">
      <c r="A95" s="24">
        <v>45292</v>
      </c>
      <c r="B95" s="25">
        <f>MASTER!D13</f>
        <v>77900</v>
      </c>
      <c r="C95" s="25">
        <f>ROUND(B95*50%,0)</f>
        <v>38950</v>
      </c>
      <c r="D95" s="26">
        <f>SUM(B95:C95)</f>
        <v>116850</v>
      </c>
      <c r="E95" s="25">
        <f>B95</f>
        <v>77900</v>
      </c>
      <c r="F95" s="25">
        <f>ROUND(E95*46%,0)</f>
        <v>35834</v>
      </c>
      <c r="G95" s="26">
        <f>SUM(E95:F95)</f>
        <v>113734</v>
      </c>
      <c r="H95" s="25">
        <f t="shared" ref="H95:J96" si="16">B95-E95</f>
        <v>0</v>
      </c>
      <c r="I95" s="25">
        <f t="shared" si="16"/>
        <v>3116</v>
      </c>
      <c r="J95" s="26">
        <f t="shared" si="16"/>
        <v>3116</v>
      </c>
      <c r="K95" s="27">
        <f>J95</f>
        <v>3116</v>
      </c>
      <c r="L95" s="28">
        <f>J95-SUM(K95:K95)</f>
        <v>0</v>
      </c>
      <c r="O95" s="34"/>
      <c r="Q95" s="34"/>
      <c r="R95" s="34"/>
      <c r="S95" s="34"/>
      <c r="T95" s="34"/>
      <c r="U95" s="34"/>
      <c r="V95" s="34"/>
    </row>
    <row r="96" spans="1:22" ht="20.25" customHeight="1">
      <c r="A96" s="24">
        <v>45323</v>
      </c>
      <c r="B96" s="25">
        <f>B95</f>
        <v>77900</v>
      </c>
      <c r="C96" s="25">
        <f>ROUND(B96*50%,0)</f>
        <v>38950</v>
      </c>
      <c r="D96" s="26">
        <f>SUM(B96:C96)</f>
        <v>116850</v>
      </c>
      <c r="E96" s="25">
        <f>B96</f>
        <v>77900</v>
      </c>
      <c r="F96" s="25">
        <f>ROUND(E96*46%,0)</f>
        <v>35834</v>
      </c>
      <c r="G96" s="26">
        <f>SUM(E96:F96)</f>
        <v>113734</v>
      </c>
      <c r="H96" s="25">
        <f t="shared" si="16"/>
        <v>0</v>
      </c>
      <c r="I96" s="25">
        <f t="shared" si="16"/>
        <v>3116</v>
      </c>
      <c r="J96" s="26">
        <f t="shared" si="16"/>
        <v>3116</v>
      </c>
      <c r="K96" s="27">
        <f>J96</f>
        <v>3116</v>
      </c>
      <c r="L96" s="28">
        <f>J96-SUM(K96:K96)</f>
        <v>0</v>
      </c>
      <c r="O96" s="34"/>
      <c r="Q96" s="34"/>
      <c r="R96" s="34"/>
      <c r="S96" s="34"/>
      <c r="T96" s="34"/>
      <c r="U96" s="34"/>
      <c r="V96" s="34"/>
    </row>
    <row r="97" spans="1:22" ht="23.25" customHeight="1">
      <c r="A97" s="29" t="s">
        <v>48</v>
      </c>
      <c r="B97" s="30">
        <f t="shared" ref="B97:L97" si="17">SUM(B95:B96)</f>
        <v>155800</v>
      </c>
      <c r="C97" s="30">
        <f t="shared" si="17"/>
        <v>77900</v>
      </c>
      <c r="D97" s="31">
        <f t="shared" si="17"/>
        <v>233700</v>
      </c>
      <c r="E97" s="30">
        <f t="shared" si="17"/>
        <v>155800</v>
      </c>
      <c r="F97" s="30">
        <f t="shared" si="17"/>
        <v>71668</v>
      </c>
      <c r="G97" s="31">
        <f t="shared" si="17"/>
        <v>227468</v>
      </c>
      <c r="H97" s="30">
        <f t="shared" si="17"/>
        <v>0</v>
      </c>
      <c r="I97" s="30">
        <f t="shared" si="17"/>
        <v>6232</v>
      </c>
      <c r="J97" s="31">
        <f t="shared" si="17"/>
        <v>6232</v>
      </c>
      <c r="K97" s="32">
        <f t="shared" si="17"/>
        <v>6232</v>
      </c>
      <c r="L97" s="33">
        <f t="shared" si="17"/>
        <v>0</v>
      </c>
      <c r="O97" s="34"/>
      <c r="Q97" s="34"/>
      <c r="R97" s="34"/>
      <c r="S97" s="34"/>
      <c r="T97" s="34"/>
      <c r="U97" s="34"/>
      <c r="V97" s="34"/>
    </row>
    <row r="98" spans="1:22" ht="1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O98" s="34"/>
      <c r="Q98" s="34"/>
      <c r="R98" s="34"/>
      <c r="S98" s="34"/>
      <c r="T98" s="34"/>
      <c r="U98" s="34"/>
      <c r="V98" s="34"/>
    </row>
    <row r="99" spans="1:22" ht="1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O99" s="34"/>
      <c r="Q99" s="34"/>
      <c r="R99" s="34"/>
      <c r="S99" s="34"/>
      <c r="T99" s="34"/>
      <c r="U99" s="34"/>
      <c r="V99" s="34"/>
    </row>
    <row r="100" spans="1:22" ht="1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O100" s="12"/>
      <c r="Q100" s="12"/>
      <c r="R100" s="12"/>
      <c r="S100" s="12"/>
      <c r="T100" s="12"/>
      <c r="U100" s="12"/>
      <c r="V100" s="12"/>
    </row>
    <row r="101" spans="1:22" ht="1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O101" s="34"/>
      <c r="Q101" s="34"/>
      <c r="R101" s="34"/>
      <c r="S101" s="34"/>
      <c r="T101" s="34"/>
      <c r="U101" s="34"/>
      <c r="V101" s="34"/>
    </row>
    <row r="102" spans="1:22" ht="1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O102" s="34"/>
      <c r="P102" s="34"/>
      <c r="Q102" s="34"/>
      <c r="R102" s="34"/>
      <c r="S102" s="34"/>
      <c r="T102" s="34"/>
      <c r="U102" s="34"/>
      <c r="V102" s="34"/>
    </row>
    <row r="103" spans="1:22" ht="18" customHeight="1">
      <c r="A103" s="19" t="s">
        <v>39</v>
      </c>
      <c r="B103" s="60" t="str">
        <f>MASTER!B14</f>
        <v>EMPLOYEE 10</v>
      </c>
      <c r="C103" s="61"/>
      <c r="D103" s="61"/>
      <c r="E103" s="61"/>
      <c r="F103" s="62"/>
      <c r="G103" s="65" t="s">
        <v>40</v>
      </c>
      <c r="H103" s="66"/>
      <c r="I103" s="60" t="str">
        <f>MASTER!C14</f>
        <v>SR TEACHER</v>
      </c>
      <c r="J103" s="62"/>
      <c r="K103" s="20"/>
      <c r="L103" s="21"/>
      <c r="O103" s="35"/>
      <c r="Q103" s="35"/>
      <c r="R103" s="35"/>
      <c r="S103" s="35"/>
      <c r="T103" s="35"/>
      <c r="U103" s="35"/>
      <c r="V103" s="35"/>
    </row>
    <row r="104" spans="1:22" ht="17.25" customHeight="1">
      <c r="A104" s="67" t="s">
        <v>41</v>
      </c>
      <c r="B104" s="69" t="s">
        <v>42</v>
      </c>
      <c r="C104" s="70"/>
      <c r="D104" s="71"/>
      <c r="E104" s="57" t="s">
        <v>43</v>
      </c>
      <c r="F104" s="58"/>
      <c r="G104" s="59"/>
      <c r="H104" s="57" t="s">
        <v>44</v>
      </c>
      <c r="I104" s="58"/>
      <c r="J104" s="59"/>
      <c r="K104" s="38" t="s">
        <v>56</v>
      </c>
      <c r="L104" s="63" t="s">
        <v>45</v>
      </c>
      <c r="O104" s="34"/>
      <c r="Q104" s="34"/>
      <c r="R104" s="34"/>
      <c r="S104" s="34"/>
      <c r="T104" s="34"/>
      <c r="U104" s="34"/>
      <c r="V104" s="34"/>
    </row>
    <row r="105" spans="1:22" ht="17.25" customHeight="1">
      <c r="A105" s="68"/>
      <c r="B105" s="22" t="s">
        <v>46</v>
      </c>
      <c r="C105" s="22" t="s">
        <v>47</v>
      </c>
      <c r="D105" s="22" t="s">
        <v>48</v>
      </c>
      <c r="E105" s="23" t="s">
        <v>46</v>
      </c>
      <c r="F105" s="23" t="s">
        <v>47</v>
      </c>
      <c r="G105" s="23" t="s">
        <v>48</v>
      </c>
      <c r="H105" s="23" t="s">
        <v>46</v>
      </c>
      <c r="I105" s="23" t="s">
        <v>47</v>
      </c>
      <c r="J105" s="23" t="s">
        <v>48</v>
      </c>
      <c r="K105" s="39" t="str">
        <f>MASTER!E14</f>
        <v>GPF 2004</v>
      </c>
      <c r="L105" s="64"/>
      <c r="O105" s="34"/>
      <c r="Q105" s="34"/>
      <c r="R105" s="34"/>
      <c r="S105" s="34"/>
      <c r="T105" s="34"/>
      <c r="U105" s="34"/>
      <c r="V105" s="34"/>
    </row>
    <row r="106" spans="1:22" ht="20.25" customHeight="1">
      <c r="A106" s="24">
        <v>45292</v>
      </c>
      <c r="B106" s="25">
        <f>MASTER!D14</f>
        <v>57300</v>
      </c>
      <c r="C106" s="25">
        <f>ROUND(B106*50%,0)</f>
        <v>28650</v>
      </c>
      <c r="D106" s="26">
        <f>SUM(B106:C106)</f>
        <v>85950</v>
      </c>
      <c r="E106" s="25">
        <f>B106</f>
        <v>57300</v>
      </c>
      <c r="F106" s="25">
        <f>ROUND(E106*46%,0)</f>
        <v>26358</v>
      </c>
      <c r="G106" s="26">
        <f>SUM(E106:F106)</f>
        <v>83658</v>
      </c>
      <c r="H106" s="25">
        <f t="shared" ref="H106:J107" si="18">B106-E106</f>
        <v>0</v>
      </c>
      <c r="I106" s="25">
        <f t="shared" si="18"/>
        <v>2292</v>
      </c>
      <c r="J106" s="26">
        <f t="shared" si="18"/>
        <v>2292</v>
      </c>
      <c r="K106" s="27">
        <f>J106</f>
        <v>2292</v>
      </c>
      <c r="L106" s="28">
        <f>J106-SUM(K106:K106)</f>
        <v>0</v>
      </c>
      <c r="O106" s="34"/>
      <c r="Q106" s="34"/>
      <c r="R106" s="34"/>
      <c r="S106" s="34"/>
      <c r="T106" s="34"/>
      <c r="U106" s="34"/>
      <c r="V106" s="34"/>
    </row>
    <row r="107" spans="1:22" ht="20.25" customHeight="1">
      <c r="A107" s="24">
        <v>45323</v>
      </c>
      <c r="B107" s="25">
        <f>B106</f>
        <v>57300</v>
      </c>
      <c r="C107" s="25">
        <f>ROUND(B107*50%,0)</f>
        <v>28650</v>
      </c>
      <c r="D107" s="26">
        <f>SUM(B107:C107)</f>
        <v>85950</v>
      </c>
      <c r="E107" s="25">
        <f>B107</f>
        <v>57300</v>
      </c>
      <c r="F107" s="25">
        <f>ROUND(E107*46%,0)</f>
        <v>26358</v>
      </c>
      <c r="G107" s="26">
        <f>SUM(E107:F107)</f>
        <v>83658</v>
      </c>
      <c r="H107" s="25">
        <f t="shared" si="18"/>
        <v>0</v>
      </c>
      <c r="I107" s="25">
        <f t="shared" si="18"/>
        <v>2292</v>
      </c>
      <c r="J107" s="26">
        <f t="shared" si="18"/>
        <v>2292</v>
      </c>
      <c r="K107" s="27">
        <f>J107</f>
        <v>2292</v>
      </c>
      <c r="L107" s="28">
        <f>J107-SUM(K107:K107)</f>
        <v>0</v>
      </c>
      <c r="O107" s="34"/>
      <c r="Q107" s="34"/>
      <c r="R107" s="34"/>
      <c r="S107" s="34"/>
      <c r="T107" s="34"/>
      <c r="U107" s="34"/>
      <c r="V107" s="34"/>
    </row>
    <row r="108" spans="1:22" ht="23.25" customHeight="1">
      <c r="A108" s="29" t="s">
        <v>48</v>
      </c>
      <c r="B108" s="30">
        <f t="shared" ref="B108:L108" si="19">SUM(B106:B107)</f>
        <v>114600</v>
      </c>
      <c r="C108" s="30">
        <f t="shared" si="19"/>
        <v>57300</v>
      </c>
      <c r="D108" s="31">
        <f t="shared" si="19"/>
        <v>171900</v>
      </c>
      <c r="E108" s="30">
        <f t="shared" si="19"/>
        <v>114600</v>
      </c>
      <c r="F108" s="30">
        <f t="shared" si="19"/>
        <v>52716</v>
      </c>
      <c r="G108" s="31">
        <f t="shared" si="19"/>
        <v>167316</v>
      </c>
      <c r="H108" s="30">
        <f t="shared" si="19"/>
        <v>0</v>
      </c>
      <c r="I108" s="30">
        <f t="shared" si="19"/>
        <v>4584</v>
      </c>
      <c r="J108" s="31">
        <f t="shared" si="19"/>
        <v>4584</v>
      </c>
      <c r="K108" s="32">
        <f t="shared" si="19"/>
        <v>4584</v>
      </c>
      <c r="L108" s="33">
        <f t="shared" si="19"/>
        <v>0</v>
      </c>
      <c r="O108" s="34"/>
      <c r="Q108" s="34"/>
      <c r="R108" s="34"/>
      <c r="S108" s="34"/>
      <c r="T108" s="34"/>
      <c r="U108" s="34"/>
      <c r="V108" s="34"/>
    </row>
    <row r="109" spans="1:22" ht="1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O109" s="34"/>
      <c r="Q109" s="34"/>
      <c r="R109" s="34"/>
      <c r="S109" s="34"/>
      <c r="T109" s="34"/>
      <c r="U109" s="34"/>
      <c r="V109" s="34"/>
    </row>
    <row r="110" spans="1:22" ht="1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O110" s="34"/>
      <c r="Q110" s="34"/>
      <c r="R110" s="34"/>
      <c r="S110" s="34"/>
      <c r="T110" s="34"/>
      <c r="U110" s="34"/>
      <c r="V110" s="34"/>
    </row>
    <row r="111" spans="1:22" ht="1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O111" s="12"/>
      <c r="Q111" s="12"/>
      <c r="R111" s="12"/>
      <c r="S111" s="12"/>
      <c r="T111" s="12"/>
      <c r="U111" s="12"/>
      <c r="V111" s="12"/>
    </row>
    <row r="112" spans="1:22" ht="1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O112" s="34"/>
      <c r="Q112" s="34"/>
      <c r="R112" s="34"/>
      <c r="S112" s="34"/>
      <c r="T112" s="34"/>
      <c r="U112" s="34"/>
      <c r="V112" s="34"/>
    </row>
    <row r="113" spans="1:22" ht="1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O113" s="34"/>
      <c r="P113" s="34"/>
      <c r="Q113" s="34"/>
      <c r="R113" s="34"/>
      <c r="S113" s="34"/>
      <c r="T113" s="34"/>
      <c r="U113" s="34"/>
      <c r="V113" s="34"/>
    </row>
    <row r="114" spans="1:22" ht="18" customHeight="1">
      <c r="A114" s="19" t="s">
        <v>39</v>
      </c>
      <c r="B114" s="60" t="str">
        <f>MASTER!B15</f>
        <v>EMPLOYEE 11</v>
      </c>
      <c r="C114" s="61"/>
      <c r="D114" s="61"/>
      <c r="E114" s="61"/>
      <c r="F114" s="62"/>
      <c r="G114" s="65" t="s">
        <v>40</v>
      </c>
      <c r="H114" s="66"/>
      <c r="I114" s="60" t="str">
        <f>MASTER!C15</f>
        <v>LECTURER</v>
      </c>
      <c r="J114" s="62"/>
      <c r="K114" s="20"/>
      <c r="L114" s="21"/>
      <c r="O114" s="35"/>
      <c r="Q114" s="35"/>
      <c r="R114" s="35"/>
      <c r="S114" s="35"/>
      <c r="T114" s="35"/>
      <c r="U114" s="35"/>
      <c r="V114" s="35"/>
    </row>
    <row r="115" spans="1:22" ht="17.25" customHeight="1">
      <c r="A115" s="67" t="s">
        <v>41</v>
      </c>
      <c r="B115" s="69" t="s">
        <v>42</v>
      </c>
      <c r="C115" s="70"/>
      <c r="D115" s="71"/>
      <c r="E115" s="57" t="s">
        <v>43</v>
      </c>
      <c r="F115" s="58"/>
      <c r="G115" s="59"/>
      <c r="H115" s="57" t="s">
        <v>44</v>
      </c>
      <c r="I115" s="58"/>
      <c r="J115" s="59"/>
      <c r="K115" s="38" t="s">
        <v>56</v>
      </c>
      <c r="L115" s="63" t="s">
        <v>45</v>
      </c>
      <c r="O115" s="34"/>
      <c r="Q115" s="34"/>
      <c r="R115" s="34"/>
      <c r="S115" s="34"/>
      <c r="T115" s="34"/>
      <c r="U115" s="34"/>
      <c r="V115" s="34"/>
    </row>
    <row r="116" spans="1:22" ht="17.25" customHeight="1">
      <c r="A116" s="68"/>
      <c r="B116" s="22" t="s">
        <v>46</v>
      </c>
      <c r="C116" s="22" t="s">
        <v>47</v>
      </c>
      <c r="D116" s="22" t="s">
        <v>48</v>
      </c>
      <c r="E116" s="23" t="s">
        <v>46</v>
      </c>
      <c r="F116" s="23" t="s">
        <v>47</v>
      </c>
      <c r="G116" s="23" t="s">
        <v>48</v>
      </c>
      <c r="H116" s="23" t="s">
        <v>46</v>
      </c>
      <c r="I116" s="23" t="s">
        <v>47</v>
      </c>
      <c r="J116" s="23" t="s">
        <v>48</v>
      </c>
      <c r="K116" s="39" t="str">
        <f>MASTER!E15</f>
        <v>GPF SAB</v>
      </c>
      <c r="L116" s="64"/>
      <c r="O116" s="34"/>
      <c r="Q116" s="34"/>
      <c r="R116" s="34"/>
      <c r="S116" s="34"/>
      <c r="T116" s="34"/>
      <c r="U116" s="34"/>
      <c r="V116" s="34"/>
    </row>
    <row r="117" spans="1:22" ht="20.25" customHeight="1">
      <c r="A117" s="24">
        <v>45292</v>
      </c>
      <c r="B117" s="25">
        <f>MASTER!D15</f>
        <v>49900</v>
      </c>
      <c r="C117" s="25">
        <f>ROUND(B117*50%,0)</f>
        <v>24950</v>
      </c>
      <c r="D117" s="26">
        <f>SUM(B117:C117)</f>
        <v>74850</v>
      </c>
      <c r="E117" s="25">
        <f>B117</f>
        <v>49900</v>
      </c>
      <c r="F117" s="25">
        <f>ROUND(E117*46%,0)</f>
        <v>22954</v>
      </c>
      <c r="G117" s="26">
        <f>SUM(E117:F117)</f>
        <v>72854</v>
      </c>
      <c r="H117" s="25">
        <f t="shared" ref="H117:J118" si="20">B117-E117</f>
        <v>0</v>
      </c>
      <c r="I117" s="25">
        <f t="shared" si="20"/>
        <v>1996</v>
      </c>
      <c r="J117" s="26">
        <f t="shared" si="20"/>
        <v>1996</v>
      </c>
      <c r="K117" s="27">
        <f>J117</f>
        <v>1996</v>
      </c>
      <c r="L117" s="28">
        <f>J117-SUM(K117:K117)</f>
        <v>0</v>
      </c>
      <c r="O117" s="34"/>
      <c r="Q117" s="34"/>
      <c r="R117" s="34"/>
      <c r="S117" s="34"/>
      <c r="T117" s="34"/>
      <c r="U117" s="34"/>
      <c r="V117" s="34"/>
    </row>
    <row r="118" spans="1:22" ht="20.25" customHeight="1">
      <c r="A118" s="24">
        <v>45323</v>
      </c>
      <c r="B118" s="25">
        <f>B117</f>
        <v>49900</v>
      </c>
      <c r="C118" s="25">
        <f>ROUND(B118*50%,0)</f>
        <v>24950</v>
      </c>
      <c r="D118" s="26">
        <f>SUM(B118:C118)</f>
        <v>74850</v>
      </c>
      <c r="E118" s="25">
        <f>B118</f>
        <v>49900</v>
      </c>
      <c r="F118" s="25">
        <f>ROUND(E118*46%,0)</f>
        <v>22954</v>
      </c>
      <c r="G118" s="26">
        <f>SUM(E118:F118)</f>
        <v>72854</v>
      </c>
      <c r="H118" s="25">
        <f t="shared" si="20"/>
        <v>0</v>
      </c>
      <c r="I118" s="25">
        <f t="shared" si="20"/>
        <v>1996</v>
      </c>
      <c r="J118" s="26">
        <f t="shared" si="20"/>
        <v>1996</v>
      </c>
      <c r="K118" s="27">
        <f>J118</f>
        <v>1996</v>
      </c>
      <c r="L118" s="28">
        <f>J118-SUM(K118:K118)</f>
        <v>0</v>
      </c>
      <c r="O118" s="34"/>
      <c r="Q118" s="34"/>
      <c r="R118" s="34"/>
      <c r="S118" s="34"/>
      <c r="T118" s="34"/>
      <c r="U118" s="34"/>
      <c r="V118" s="34"/>
    </row>
    <row r="119" spans="1:22" ht="23.25" customHeight="1">
      <c r="A119" s="29" t="s">
        <v>48</v>
      </c>
      <c r="B119" s="30">
        <f t="shared" ref="B119:L119" si="21">SUM(B117:B118)</f>
        <v>99800</v>
      </c>
      <c r="C119" s="30">
        <f t="shared" si="21"/>
        <v>49900</v>
      </c>
      <c r="D119" s="31">
        <f t="shared" si="21"/>
        <v>149700</v>
      </c>
      <c r="E119" s="30">
        <f t="shared" si="21"/>
        <v>99800</v>
      </c>
      <c r="F119" s="30">
        <f t="shared" si="21"/>
        <v>45908</v>
      </c>
      <c r="G119" s="31">
        <f t="shared" si="21"/>
        <v>145708</v>
      </c>
      <c r="H119" s="30">
        <f t="shared" si="21"/>
        <v>0</v>
      </c>
      <c r="I119" s="30">
        <f t="shared" si="21"/>
        <v>3992</v>
      </c>
      <c r="J119" s="31">
        <f t="shared" si="21"/>
        <v>3992</v>
      </c>
      <c r="K119" s="32">
        <f t="shared" si="21"/>
        <v>3992</v>
      </c>
      <c r="L119" s="33">
        <f t="shared" si="21"/>
        <v>0</v>
      </c>
      <c r="O119" s="34"/>
      <c r="Q119" s="34"/>
      <c r="R119" s="34"/>
      <c r="S119" s="34"/>
      <c r="T119" s="34"/>
      <c r="U119" s="34"/>
      <c r="V119" s="34"/>
    </row>
    <row r="120" spans="1:22" ht="1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O120" s="34"/>
      <c r="Q120" s="34"/>
      <c r="R120" s="34"/>
      <c r="S120" s="34"/>
      <c r="T120" s="34"/>
      <c r="U120" s="34"/>
      <c r="V120" s="34"/>
    </row>
    <row r="121" spans="1:22" ht="1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O121" s="34"/>
      <c r="Q121" s="34"/>
      <c r="R121" s="34"/>
      <c r="S121" s="34"/>
      <c r="T121" s="34"/>
      <c r="U121" s="34"/>
      <c r="V121" s="34"/>
    </row>
    <row r="122" spans="1:22" ht="1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O122" s="12"/>
      <c r="Q122" s="12"/>
      <c r="R122" s="12"/>
      <c r="S122" s="12"/>
      <c r="T122" s="12"/>
      <c r="U122" s="12"/>
      <c r="V122" s="12"/>
    </row>
    <row r="123" spans="1:22" ht="1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O123" s="34"/>
      <c r="Q123" s="34"/>
      <c r="R123" s="34"/>
      <c r="S123" s="34"/>
      <c r="T123" s="34"/>
      <c r="U123" s="34"/>
      <c r="V123" s="34"/>
    </row>
    <row r="124" spans="1:22" ht="1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O124" s="34"/>
      <c r="P124" s="34"/>
      <c r="Q124" s="34"/>
      <c r="R124" s="34"/>
      <c r="S124" s="34"/>
      <c r="T124" s="34"/>
      <c r="U124" s="34"/>
      <c r="V124" s="34"/>
    </row>
    <row r="125" spans="1:22" ht="18" customHeight="1">
      <c r="A125" s="19" t="s">
        <v>39</v>
      </c>
      <c r="B125" s="60" t="str">
        <f>MASTER!B16</f>
        <v>EMPLOYEE 12</v>
      </c>
      <c r="C125" s="61"/>
      <c r="D125" s="61"/>
      <c r="E125" s="61"/>
      <c r="F125" s="62"/>
      <c r="G125" s="65" t="s">
        <v>40</v>
      </c>
      <c r="H125" s="66"/>
      <c r="I125" s="60" t="str">
        <f>MASTER!C16</f>
        <v>LECTURER</v>
      </c>
      <c r="J125" s="62"/>
      <c r="K125" s="20"/>
      <c r="L125" s="21"/>
      <c r="O125" s="35"/>
      <c r="Q125" s="35"/>
      <c r="R125" s="35"/>
      <c r="S125" s="35"/>
      <c r="T125" s="35"/>
      <c r="U125" s="35"/>
      <c r="V125" s="35"/>
    </row>
    <row r="126" spans="1:22" ht="17.25" customHeight="1">
      <c r="A126" s="67" t="s">
        <v>41</v>
      </c>
      <c r="B126" s="69" t="s">
        <v>42</v>
      </c>
      <c r="C126" s="70"/>
      <c r="D126" s="71"/>
      <c r="E126" s="57" t="s">
        <v>43</v>
      </c>
      <c r="F126" s="58"/>
      <c r="G126" s="59"/>
      <c r="H126" s="57" t="s">
        <v>44</v>
      </c>
      <c r="I126" s="58"/>
      <c r="J126" s="59"/>
      <c r="K126" s="38" t="s">
        <v>56</v>
      </c>
      <c r="L126" s="63" t="s">
        <v>45</v>
      </c>
      <c r="O126" s="34"/>
      <c r="Q126" s="34"/>
      <c r="R126" s="34"/>
      <c r="S126" s="34"/>
      <c r="T126" s="34"/>
      <c r="U126" s="34"/>
      <c r="V126" s="34"/>
    </row>
    <row r="127" spans="1:22" ht="17.25" customHeight="1">
      <c r="A127" s="68"/>
      <c r="B127" s="22" t="s">
        <v>46</v>
      </c>
      <c r="C127" s="22" t="s">
        <v>47</v>
      </c>
      <c r="D127" s="22" t="s">
        <v>48</v>
      </c>
      <c r="E127" s="23" t="s">
        <v>46</v>
      </c>
      <c r="F127" s="23" t="s">
        <v>47</v>
      </c>
      <c r="G127" s="23" t="s">
        <v>48</v>
      </c>
      <c r="H127" s="23" t="s">
        <v>46</v>
      </c>
      <c r="I127" s="23" t="s">
        <v>47</v>
      </c>
      <c r="J127" s="23" t="s">
        <v>48</v>
      </c>
      <c r="K127" s="39" t="str">
        <f>MASTER!E16</f>
        <v>GPF</v>
      </c>
      <c r="L127" s="64"/>
      <c r="O127" s="34"/>
      <c r="Q127" s="34"/>
      <c r="R127" s="34"/>
      <c r="S127" s="34"/>
      <c r="T127" s="34"/>
      <c r="U127" s="34"/>
      <c r="V127" s="34"/>
    </row>
    <row r="128" spans="1:22" ht="20.25" customHeight="1">
      <c r="A128" s="24">
        <v>45292</v>
      </c>
      <c r="B128" s="25">
        <f>MASTER!D16</f>
        <v>49900</v>
      </c>
      <c r="C128" s="25">
        <f>ROUND(B128*50%,0)</f>
        <v>24950</v>
      </c>
      <c r="D128" s="26">
        <f>SUM(B128:C128)</f>
        <v>74850</v>
      </c>
      <c r="E128" s="25">
        <f>B128</f>
        <v>49900</v>
      </c>
      <c r="F128" s="25">
        <f>ROUND(E128*46%,0)</f>
        <v>22954</v>
      </c>
      <c r="G128" s="26">
        <f>SUM(E128:F128)</f>
        <v>72854</v>
      </c>
      <c r="H128" s="25">
        <f t="shared" ref="H128:J129" si="22">B128-E128</f>
        <v>0</v>
      </c>
      <c r="I128" s="25">
        <f t="shared" si="22"/>
        <v>1996</v>
      </c>
      <c r="J128" s="26">
        <f t="shared" si="22"/>
        <v>1996</v>
      </c>
      <c r="K128" s="27">
        <f>J128</f>
        <v>1996</v>
      </c>
      <c r="L128" s="28">
        <f>J128-SUM(K128:K128)</f>
        <v>0</v>
      </c>
      <c r="O128" s="34"/>
      <c r="Q128" s="34"/>
      <c r="R128" s="34"/>
      <c r="S128" s="34"/>
      <c r="T128" s="34"/>
      <c r="U128" s="34"/>
      <c r="V128" s="34"/>
    </row>
    <row r="129" spans="1:22" ht="20.25" customHeight="1">
      <c r="A129" s="24">
        <v>45323</v>
      </c>
      <c r="B129" s="25">
        <f>B128</f>
        <v>49900</v>
      </c>
      <c r="C129" s="25">
        <f>ROUND(B129*50%,0)</f>
        <v>24950</v>
      </c>
      <c r="D129" s="26">
        <f>SUM(B129:C129)</f>
        <v>74850</v>
      </c>
      <c r="E129" s="25">
        <f>B129</f>
        <v>49900</v>
      </c>
      <c r="F129" s="25">
        <f>ROUND(E129*46%,0)</f>
        <v>22954</v>
      </c>
      <c r="G129" s="26">
        <f>SUM(E129:F129)</f>
        <v>72854</v>
      </c>
      <c r="H129" s="25">
        <f t="shared" si="22"/>
        <v>0</v>
      </c>
      <c r="I129" s="25">
        <f t="shared" si="22"/>
        <v>1996</v>
      </c>
      <c r="J129" s="26">
        <f t="shared" si="22"/>
        <v>1996</v>
      </c>
      <c r="K129" s="27">
        <f>J129</f>
        <v>1996</v>
      </c>
      <c r="L129" s="28">
        <f>J129-SUM(K129:K129)</f>
        <v>0</v>
      </c>
      <c r="O129" s="34"/>
      <c r="Q129" s="34"/>
      <c r="R129" s="34"/>
      <c r="S129" s="34"/>
      <c r="T129" s="34"/>
      <c r="U129" s="34"/>
      <c r="V129" s="34"/>
    </row>
    <row r="130" spans="1:22" ht="23.25" customHeight="1">
      <c r="A130" s="29" t="s">
        <v>48</v>
      </c>
      <c r="B130" s="30">
        <f t="shared" ref="B130:L130" si="23">SUM(B128:B129)</f>
        <v>99800</v>
      </c>
      <c r="C130" s="30">
        <f t="shared" si="23"/>
        <v>49900</v>
      </c>
      <c r="D130" s="31">
        <f t="shared" si="23"/>
        <v>149700</v>
      </c>
      <c r="E130" s="30">
        <f t="shared" si="23"/>
        <v>99800</v>
      </c>
      <c r="F130" s="30">
        <f t="shared" si="23"/>
        <v>45908</v>
      </c>
      <c r="G130" s="31">
        <f t="shared" si="23"/>
        <v>145708</v>
      </c>
      <c r="H130" s="30">
        <f t="shared" si="23"/>
        <v>0</v>
      </c>
      <c r="I130" s="30">
        <f t="shared" si="23"/>
        <v>3992</v>
      </c>
      <c r="J130" s="31">
        <f t="shared" si="23"/>
        <v>3992</v>
      </c>
      <c r="K130" s="32">
        <f t="shared" si="23"/>
        <v>3992</v>
      </c>
      <c r="L130" s="33">
        <f t="shared" si="23"/>
        <v>0</v>
      </c>
      <c r="O130" s="34"/>
      <c r="Q130" s="34"/>
      <c r="R130" s="34"/>
      <c r="S130" s="34"/>
      <c r="T130" s="34"/>
      <c r="U130" s="34"/>
      <c r="V130" s="34"/>
    </row>
    <row r="131" spans="1:22" ht="1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O131" s="34"/>
      <c r="Q131" s="34"/>
      <c r="R131" s="34"/>
      <c r="S131" s="34"/>
      <c r="T131" s="34"/>
      <c r="U131" s="34"/>
      <c r="V131" s="34"/>
    </row>
    <row r="132" spans="1:22" ht="1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O132" s="34"/>
      <c r="Q132" s="34"/>
      <c r="R132" s="34"/>
      <c r="S132" s="34"/>
      <c r="T132" s="34"/>
      <c r="U132" s="34"/>
      <c r="V132" s="34"/>
    </row>
    <row r="133" spans="1:22" ht="1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O133" s="12"/>
      <c r="Q133" s="12"/>
      <c r="R133" s="12"/>
      <c r="S133" s="12"/>
      <c r="T133" s="12"/>
      <c r="U133" s="12"/>
      <c r="V133" s="12"/>
    </row>
    <row r="134" spans="1:22" ht="1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O134" s="34"/>
      <c r="Q134" s="34"/>
      <c r="R134" s="34"/>
      <c r="S134" s="34"/>
      <c r="T134" s="34"/>
      <c r="U134" s="34"/>
      <c r="V134" s="34"/>
    </row>
    <row r="135" spans="1:22" ht="1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O135" s="34"/>
      <c r="P135" s="34"/>
      <c r="Q135" s="34"/>
      <c r="R135" s="34"/>
      <c r="S135" s="34"/>
      <c r="T135" s="34"/>
      <c r="U135" s="34"/>
      <c r="V135" s="34"/>
    </row>
    <row r="136" spans="1:22" ht="18" customHeight="1">
      <c r="A136" s="19" t="s">
        <v>39</v>
      </c>
      <c r="B136" s="60" t="str">
        <f>MASTER!B17</f>
        <v>EMPLOYEE 13</v>
      </c>
      <c r="C136" s="61"/>
      <c r="D136" s="61"/>
      <c r="E136" s="61"/>
      <c r="F136" s="62"/>
      <c r="G136" s="65" t="s">
        <v>40</v>
      </c>
      <c r="H136" s="66"/>
      <c r="I136" s="60" t="str">
        <f>MASTER!C17</f>
        <v>SR TEACHER</v>
      </c>
      <c r="J136" s="62"/>
      <c r="K136" s="20"/>
      <c r="L136" s="21"/>
      <c r="O136" s="35"/>
      <c r="Q136" s="35"/>
      <c r="R136" s="35"/>
      <c r="S136" s="35"/>
      <c r="T136" s="35"/>
      <c r="U136" s="35"/>
      <c r="V136" s="35"/>
    </row>
    <row r="137" spans="1:22" ht="17.25" customHeight="1">
      <c r="A137" s="67" t="s">
        <v>41</v>
      </c>
      <c r="B137" s="69" t="s">
        <v>42</v>
      </c>
      <c r="C137" s="70"/>
      <c r="D137" s="71"/>
      <c r="E137" s="57" t="s">
        <v>43</v>
      </c>
      <c r="F137" s="58"/>
      <c r="G137" s="59"/>
      <c r="H137" s="57" t="s">
        <v>44</v>
      </c>
      <c r="I137" s="58"/>
      <c r="J137" s="59"/>
      <c r="K137" s="38" t="s">
        <v>56</v>
      </c>
      <c r="L137" s="63" t="s">
        <v>45</v>
      </c>
      <c r="O137" s="34"/>
      <c r="Q137" s="34"/>
      <c r="R137" s="34"/>
      <c r="S137" s="34"/>
      <c r="T137" s="34"/>
      <c r="U137" s="34"/>
      <c r="V137" s="34"/>
    </row>
    <row r="138" spans="1:22" ht="17.25" customHeight="1">
      <c r="A138" s="68"/>
      <c r="B138" s="22" t="s">
        <v>46</v>
      </c>
      <c r="C138" s="22" t="s">
        <v>47</v>
      </c>
      <c r="D138" s="22" t="s">
        <v>48</v>
      </c>
      <c r="E138" s="23" t="s">
        <v>46</v>
      </c>
      <c r="F138" s="23" t="s">
        <v>47</v>
      </c>
      <c r="G138" s="23" t="s">
        <v>48</v>
      </c>
      <c r="H138" s="23" t="s">
        <v>46</v>
      </c>
      <c r="I138" s="23" t="s">
        <v>47</v>
      </c>
      <c r="J138" s="23" t="s">
        <v>48</v>
      </c>
      <c r="K138" s="39" t="str">
        <f>MASTER!E17</f>
        <v>GPF</v>
      </c>
      <c r="L138" s="64"/>
      <c r="O138" s="34"/>
      <c r="Q138" s="34"/>
      <c r="R138" s="34"/>
      <c r="S138" s="34"/>
      <c r="T138" s="34"/>
      <c r="U138" s="34"/>
      <c r="V138" s="34"/>
    </row>
    <row r="139" spans="1:22" ht="20.25" customHeight="1">
      <c r="A139" s="24">
        <v>45292</v>
      </c>
      <c r="B139" s="25">
        <f>MASTER!D17</f>
        <v>80200</v>
      </c>
      <c r="C139" s="25">
        <f>ROUND(B139*50%,0)</f>
        <v>40100</v>
      </c>
      <c r="D139" s="26">
        <f>SUM(B139:C139)</f>
        <v>120300</v>
      </c>
      <c r="E139" s="25">
        <f>B139</f>
        <v>80200</v>
      </c>
      <c r="F139" s="25">
        <f>ROUND(E139*46%,0)</f>
        <v>36892</v>
      </c>
      <c r="G139" s="26">
        <f>SUM(E139:F139)</f>
        <v>117092</v>
      </c>
      <c r="H139" s="25">
        <f t="shared" ref="H139:J140" si="24">B139-E139</f>
        <v>0</v>
      </c>
      <c r="I139" s="25">
        <f t="shared" si="24"/>
        <v>3208</v>
      </c>
      <c r="J139" s="26">
        <f t="shared" si="24"/>
        <v>3208</v>
      </c>
      <c r="K139" s="27">
        <f>J139</f>
        <v>3208</v>
      </c>
      <c r="L139" s="28">
        <f>J139-SUM(K139:K139)</f>
        <v>0</v>
      </c>
      <c r="O139" s="34"/>
      <c r="Q139" s="34"/>
      <c r="R139" s="34"/>
      <c r="S139" s="34"/>
      <c r="T139" s="34"/>
      <c r="U139" s="34"/>
      <c r="V139" s="34"/>
    </row>
    <row r="140" spans="1:22" ht="20.25" customHeight="1">
      <c r="A140" s="24">
        <v>45323</v>
      </c>
      <c r="B140" s="25">
        <f>B139</f>
        <v>80200</v>
      </c>
      <c r="C140" s="25">
        <f>ROUND(B140*50%,0)</f>
        <v>40100</v>
      </c>
      <c r="D140" s="26">
        <f>SUM(B140:C140)</f>
        <v>120300</v>
      </c>
      <c r="E140" s="25">
        <f>B140</f>
        <v>80200</v>
      </c>
      <c r="F140" s="25">
        <f>ROUND(E140*46%,0)</f>
        <v>36892</v>
      </c>
      <c r="G140" s="26">
        <f>SUM(E140:F140)</f>
        <v>117092</v>
      </c>
      <c r="H140" s="25">
        <f t="shared" si="24"/>
        <v>0</v>
      </c>
      <c r="I140" s="25">
        <f t="shared" si="24"/>
        <v>3208</v>
      </c>
      <c r="J140" s="26">
        <f t="shared" si="24"/>
        <v>3208</v>
      </c>
      <c r="K140" s="27">
        <f>J140</f>
        <v>3208</v>
      </c>
      <c r="L140" s="28">
        <f>J140-SUM(K140:K140)</f>
        <v>0</v>
      </c>
      <c r="O140" s="34"/>
      <c r="Q140" s="34"/>
      <c r="R140" s="34"/>
      <c r="S140" s="34"/>
      <c r="T140" s="34"/>
      <c r="U140" s="34"/>
      <c r="V140" s="34"/>
    </row>
    <row r="141" spans="1:22" ht="23.25" customHeight="1">
      <c r="A141" s="29" t="s">
        <v>48</v>
      </c>
      <c r="B141" s="30">
        <f t="shared" ref="B141:L141" si="25">SUM(B139:B140)</f>
        <v>160400</v>
      </c>
      <c r="C141" s="30">
        <f t="shared" si="25"/>
        <v>80200</v>
      </c>
      <c r="D141" s="31">
        <f t="shared" si="25"/>
        <v>240600</v>
      </c>
      <c r="E141" s="30">
        <f t="shared" si="25"/>
        <v>160400</v>
      </c>
      <c r="F141" s="30">
        <f t="shared" si="25"/>
        <v>73784</v>
      </c>
      <c r="G141" s="31">
        <f t="shared" si="25"/>
        <v>234184</v>
      </c>
      <c r="H141" s="30">
        <f t="shared" si="25"/>
        <v>0</v>
      </c>
      <c r="I141" s="30">
        <f t="shared" si="25"/>
        <v>6416</v>
      </c>
      <c r="J141" s="31">
        <f t="shared" si="25"/>
        <v>6416</v>
      </c>
      <c r="K141" s="32">
        <f t="shared" si="25"/>
        <v>6416</v>
      </c>
      <c r="L141" s="33">
        <f t="shared" si="25"/>
        <v>0</v>
      </c>
      <c r="O141" s="34"/>
      <c r="Q141" s="34"/>
      <c r="R141" s="34"/>
      <c r="S141" s="34"/>
      <c r="T141" s="34"/>
      <c r="U141" s="34"/>
      <c r="V141" s="34"/>
    </row>
    <row r="142" spans="1:22" ht="1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O142" s="34"/>
      <c r="Q142" s="34"/>
      <c r="R142" s="34"/>
      <c r="S142" s="34"/>
      <c r="T142" s="34"/>
      <c r="U142" s="34"/>
      <c r="V142" s="34"/>
    </row>
    <row r="143" spans="1:22" ht="1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O143" s="34"/>
      <c r="Q143" s="34"/>
      <c r="R143" s="34"/>
      <c r="S143" s="34"/>
      <c r="T143" s="34"/>
      <c r="U143" s="34"/>
      <c r="V143" s="34"/>
    </row>
    <row r="144" spans="1:22" ht="1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O144" s="12"/>
      <c r="Q144" s="12"/>
      <c r="R144" s="12"/>
      <c r="S144" s="12"/>
      <c r="T144" s="12"/>
      <c r="U144" s="12"/>
      <c r="V144" s="12"/>
    </row>
    <row r="145" spans="1:22" ht="1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O145" s="34"/>
      <c r="Q145" s="34"/>
      <c r="R145" s="34"/>
      <c r="S145" s="34"/>
      <c r="T145" s="34"/>
      <c r="U145" s="34"/>
      <c r="V145" s="34"/>
    </row>
    <row r="146" spans="1:22" ht="1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O146" s="34"/>
      <c r="P146" s="34"/>
      <c r="Q146" s="34"/>
      <c r="R146" s="34"/>
      <c r="S146" s="34"/>
      <c r="T146" s="34"/>
      <c r="U146" s="34"/>
      <c r="V146" s="34"/>
    </row>
    <row r="147" spans="1:22" ht="18" customHeight="1">
      <c r="A147" s="19" t="s">
        <v>39</v>
      </c>
      <c r="B147" s="60" t="str">
        <f>MASTER!B18</f>
        <v>EMPLOYEE 14</v>
      </c>
      <c r="C147" s="61"/>
      <c r="D147" s="61"/>
      <c r="E147" s="61"/>
      <c r="F147" s="62"/>
      <c r="G147" s="65" t="s">
        <v>40</v>
      </c>
      <c r="H147" s="66"/>
      <c r="I147" s="60" t="str">
        <f>MASTER!C18</f>
        <v>LECTURER</v>
      </c>
      <c r="J147" s="62"/>
      <c r="K147" s="20"/>
      <c r="L147" s="21"/>
      <c r="O147" s="35"/>
      <c r="Q147" s="35"/>
      <c r="R147" s="35"/>
      <c r="S147" s="35"/>
      <c r="T147" s="35"/>
      <c r="U147" s="35"/>
      <c r="V147" s="35"/>
    </row>
    <row r="148" spans="1:22" ht="17.25" customHeight="1">
      <c r="A148" s="67" t="s">
        <v>41</v>
      </c>
      <c r="B148" s="69" t="s">
        <v>42</v>
      </c>
      <c r="C148" s="70"/>
      <c r="D148" s="71"/>
      <c r="E148" s="57" t="s">
        <v>43</v>
      </c>
      <c r="F148" s="58"/>
      <c r="G148" s="59"/>
      <c r="H148" s="57" t="s">
        <v>44</v>
      </c>
      <c r="I148" s="58"/>
      <c r="J148" s="59"/>
      <c r="K148" s="38" t="s">
        <v>56</v>
      </c>
      <c r="L148" s="63" t="s">
        <v>45</v>
      </c>
      <c r="O148" s="34"/>
      <c r="Q148" s="34"/>
      <c r="R148" s="34"/>
      <c r="S148" s="34"/>
      <c r="T148" s="34"/>
      <c r="U148" s="34"/>
      <c r="V148" s="34"/>
    </row>
    <row r="149" spans="1:22" ht="17.25" customHeight="1">
      <c r="A149" s="68"/>
      <c r="B149" s="22" t="s">
        <v>46</v>
      </c>
      <c r="C149" s="22" t="s">
        <v>47</v>
      </c>
      <c r="D149" s="22" t="s">
        <v>48</v>
      </c>
      <c r="E149" s="23" t="s">
        <v>46</v>
      </c>
      <c r="F149" s="23" t="s">
        <v>47</v>
      </c>
      <c r="G149" s="23" t="s">
        <v>48</v>
      </c>
      <c r="H149" s="23" t="s">
        <v>46</v>
      </c>
      <c r="I149" s="23" t="s">
        <v>47</v>
      </c>
      <c r="J149" s="23" t="s">
        <v>48</v>
      </c>
      <c r="K149" s="39" t="str">
        <f>MASTER!E18</f>
        <v>GPF</v>
      </c>
      <c r="L149" s="64"/>
      <c r="O149" s="34"/>
      <c r="Q149" s="34"/>
      <c r="R149" s="34"/>
      <c r="S149" s="34"/>
      <c r="T149" s="34"/>
      <c r="U149" s="34"/>
      <c r="V149" s="34"/>
    </row>
    <row r="150" spans="1:22" ht="20.25" customHeight="1">
      <c r="A150" s="24">
        <v>45292</v>
      </c>
      <c r="B150" s="25">
        <f>MASTER!D18</f>
        <v>48400</v>
      </c>
      <c r="C150" s="25">
        <f>ROUND(B150*50%,0)</f>
        <v>24200</v>
      </c>
      <c r="D150" s="26">
        <f>SUM(B150:C150)</f>
        <v>72600</v>
      </c>
      <c r="E150" s="25">
        <f>B150</f>
        <v>48400</v>
      </c>
      <c r="F150" s="25">
        <f>ROUND(E150*46%,0)</f>
        <v>22264</v>
      </c>
      <c r="G150" s="26">
        <f>SUM(E150:F150)</f>
        <v>70664</v>
      </c>
      <c r="H150" s="25">
        <f t="shared" ref="H150:J151" si="26">B150-E150</f>
        <v>0</v>
      </c>
      <c r="I150" s="25">
        <f t="shared" si="26"/>
        <v>1936</v>
      </c>
      <c r="J150" s="26">
        <f t="shared" si="26"/>
        <v>1936</v>
      </c>
      <c r="K150" s="27">
        <f>J150</f>
        <v>1936</v>
      </c>
      <c r="L150" s="28">
        <f>J150-SUM(K150:K150)</f>
        <v>0</v>
      </c>
      <c r="O150" s="34"/>
      <c r="Q150" s="34"/>
      <c r="R150" s="34"/>
      <c r="S150" s="34"/>
      <c r="T150" s="34"/>
      <c r="U150" s="34"/>
      <c r="V150" s="34"/>
    </row>
    <row r="151" spans="1:22" ht="20.25" customHeight="1">
      <c r="A151" s="24">
        <v>45323</v>
      </c>
      <c r="B151" s="25">
        <f>B150</f>
        <v>48400</v>
      </c>
      <c r="C151" s="25">
        <f>ROUND(B151*50%,0)</f>
        <v>24200</v>
      </c>
      <c r="D151" s="26">
        <f>SUM(B151:C151)</f>
        <v>72600</v>
      </c>
      <c r="E151" s="25">
        <f>B151</f>
        <v>48400</v>
      </c>
      <c r="F151" s="25">
        <f>ROUND(E151*46%,0)</f>
        <v>22264</v>
      </c>
      <c r="G151" s="26">
        <f>SUM(E151:F151)</f>
        <v>70664</v>
      </c>
      <c r="H151" s="25">
        <f t="shared" si="26"/>
        <v>0</v>
      </c>
      <c r="I151" s="25">
        <f t="shared" si="26"/>
        <v>1936</v>
      </c>
      <c r="J151" s="26">
        <f t="shared" si="26"/>
        <v>1936</v>
      </c>
      <c r="K151" s="27">
        <f>J151</f>
        <v>1936</v>
      </c>
      <c r="L151" s="28">
        <f>J151-SUM(K151:K151)</f>
        <v>0</v>
      </c>
      <c r="O151" s="34"/>
      <c r="Q151" s="34"/>
      <c r="R151" s="34"/>
      <c r="S151" s="34"/>
      <c r="T151" s="34"/>
      <c r="U151" s="34"/>
      <c r="V151" s="34"/>
    </row>
    <row r="152" spans="1:22" ht="23.25" customHeight="1">
      <c r="A152" s="29" t="s">
        <v>48</v>
      </c>
      <c r="B152" s="30">
        <f t="shared" ref="B152:L152" si="27">SUM(B150:B151)</f>
        <v>96800</v>
      </c>
      <c r="C152" s="30">
        <f t="shared" si="27"/>
        <v>48400</v>
      </c>
      <c r="D152" s="31">
        <f t="shared" si="27"/>
        <v>145200</v>
      </c>
      <c r="E152" s="30">
        <f t="shared" si="27"/>
        <v>96800</v>
      </c>
      <c r="F152" s="30">
        <f t="shared" si="27"/>
        <v>44528</v>
      </c>
      <c r="G152" s="31">
        <f t="shared" si="27"/>
        <v>141328</v>
      </c>
      <c r="H152" s="30">
        <f t="shared" si="27"/>
        <v>0</v>
      </c>
      <c r="I152" s="30">
        <f t="shared" si="27"/>
        <v>3872</v>
      </c>
      <c r="J152" s="31">
        <f t="shared" si="27"/>
        <v>3872</v>
      </c>
      <c r="K152" s="32">
        <f t="shared" si="27"/>
        <v>3872</v>
      </c>
      <c r="L152" s="33">
        <f t="shared" si="27"/>
        <v>0</v>
      </c>
      <c r="O152" s="34"/>
      <c r="Q152" s="34"/>
      <c r="R152" s="34"/>
      <c r="S152" s="34"/>
      <c r="T152" s="34"/>
      <c r="U152" s="34"/>
      <c r="V152" s="34"/>
    </row>
    <row r="153" spans="1:22" ht="1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O153" s="34"/>
      <c r="Q153" s="34"/>
      <c r="R153" s="34"/>
      <c r="S153" s="34"/>
      <c r="T153" s="34"/>
      <c r="U153" s="34"/>
      <c r="V153" s="34"/>
    </row>
    <row r="154" spans="1:22" ht="1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O154" s="34"/>
      <c r="Q154" s="34"/>
      <c r="R154" s="34"/>
      <c r="S154" s="34"/>
      <c r="T154" s="34"/>
      <c r="U154" s="34"/>
      <c r="V154" s="34"/>
    </row>
    <row r="155" spans="1:22" ht="1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O155" s="12"/>
      <c r="Q155" s="12"/>
      <c r="R155" s="12"/>
      <c r="S155" s="12"/>
      <c r="T155" s="12"/>
      <c r="U155" s="12"/>
      <c r="V155" s="12"/>
    </row>
    <row r="156" spans="1:22" ht="1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O156" s="34"/>
      <c r="Q156" s="34"/>
      <c r="R156" s="34"/>
      <c r="S156" s="34"/>
      <c r="T156" s="34"/>
      <c r="U156" s="34"/>
      <c r="V156" s="34"/>
    </row>
    <row r="157" spans="1:22" ht="1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O157" s="34"/>
      <c r="P157" s="34"/>
      <c r="Q157" s="34"/>
      <c r="R157" s="34"/>
      <c r="S157" s="34"/>
      <c r="T157" s="34"/>
      <c r="U157" s="34"/>
      <c r="V157" s="34"/>
    </row>
    <row r="158" spans="1:22" ht="18" customHeight="1">
      <c r="A158" s="19" t="s">
        <v>39</v>
      </c>
      <c r="B158" s="60" t="str">
        <f>MASTER!B19</f>
        <v>EMPLOYEE 15</v>
      </c>
      <c r="C158" s="61"/>
      <c r="D158" s="61"/>
      <c r="E158" s="61"/>
      <c r="F158" s="62"/>
      <c r="G158" s="65" t="s">
        <v>40</v>
      </c>
      <c r="H158" s="66"/>
      <c r="I158" s="60" t="str">
        <f>MASTER!C19</f>
        <v>SR TEACHER</v>
      </c>
      <c r="J158" s="62"/>
      <c r="K158" s="20"/>
      <c r="L158" s="21"/>
      <c r="O158" s="35"/>
      <c r="Q158" s="35"/>
      <c r="R158" s="35"/>
      <c r="S158" s="35"/>
      <c r="T158" s="35"/>
      <c r="U158" s="35"/>
      <c r="V158" s="35"/>
    </row>
    <row r="159" spans="1:22" ht="17.25" customHeight="1">
      <c r="A159" s="67" t="s">
        <v>41</v>
      </c>
      <c r="B159" s="69" t="s">
        <v>42</v>
      </c>
      <c r="C159" s="70"/>
      <c r="D159" s="71"/>
      <c r="E159" s="57" t="s">
        <v>43</v>
      </c>
      <c r="F159" s="58"/>
      <c r="G159" s="59"/>
      <c r="H159" s="57" t="s">
        <v>44</v>
      </c>
      <c r="I159" s="58"/>
      <c r="J159" s="59"/>
      <c r="K159" s="38" t="s">
        <v>56</v>
      </c>
      <c r="L159" s="63" t="s">
        <v>45</v>
      </c>
      <c r="O159" s="34"/>
      <c r="Q159" s="34"/>
      <c r="R159" s="34"/>
      <c r="S159" s="34"/>
      <c r="T159" s="34"/>
      <c r="U159" s="34"/>
      <c r="V159" s="34"/>
    </row>
    <row r="160" spans="1:22" ht="17.25" customHeight="1">
      <c r="A160" s="68"/>
      <c r="B160" s="22" t="s">
        <v>46</v>
      </c>
      <c r="C160" s="22" t="s">
        <v>47</v>
      </c>
      <c r="D160" s="22" t="s">
        <v>48</v>
      </c>
      <c r="E160" s="23" t="s">
        <v>46</v>
      </c>
      <c r="F160" s="23" t="s">
        <v>47</v>
      </c>
      <c r="G160" s="23" t="s">
        <v>48</v>
      </c>
      <c r="H160" s="23" t="s">
        <v>46</v>
      </c>
      <c r="I160" s="23" t="s">
        <v>47</v>
      </c>
      <c r="J160" s="23" t="s">
        <v>48</v>
      </c>
      <c r="K160" s="39" t="str">
        <f>MASTER!E19</f>
        <v>GPF 2004</v>
      </c>
      <c r="L160" s="64"/>
      <c r="O160" s="34"/>
      <c r="Q160" s="34"/>
      <c r="R160" s="34"/>
      <c r="S160" s="34"/>
      <c r="T160" s="34"/>
      <c r="U160" s="34"/>
      <c r="V160" s="34"/>
    </row>
    <row r="161" spans="1:22" ht="20.25" customHeight="1">
      <c r="A161" s="24">
        <v>45292</v>
      </c>
      <c r="B161" s="25">
        <f>MASTER!D19</f>
        <v>43800</v>
      </c>
      <c r="C161" s="25">
        <f>ROUND(B161*50%,0)</f>
        <v>21900</v>
      </c>
      <c r="D161" s="26">
        <f>SUM(B161:C161)</f>
        <v>65700</v>
      </c>
      <c r="E161" s="25">
        <f>B161</f>
        <v>43800</v>
      </c>
      <c r="F161" s="25">
        <f>ROUND(E161*46%,0)</f>
        <v>20148</v>
      </c>
      <c r="G161" s="26">
        <f>SUM(E161:F161)</f>
        <v>63948</v>
      </c>
      <c r="H161" s="25">
        <f t="shared" ref="H161:J162" si="28">B161-E161</f>
        <v>0</v>
      </c>
      <c r="I161" s="25">
        <f t="shared" si="28"/>
        <v>1752</v>
      </c>
      <c r="J161" s="26">
        <f t="shared" si="28"/>
        <v>1752</v>
      </c>
      <c r="K161" s="27">
        <f>J161</f>
        <v>1752</v>
      </c>
      <c r="L161" s="28">
        <f>J161-SUM(K161:K161)</f>
        <v>0</v>
      </c>
      <c r="O161" s="34"/>
      <c r="Q161" s="34"/>
      <c r="R161" s="34"/>
      <c r="S161" s="34"/>
      <c r="T161" s="34"/>
      <c r="U161" s="34"/>
      <c r="V161" s="34"/>
    </row>
    <row r="162" spans="1:22" ht="20.25" customHeight="1">
      <c r="A162" s="24">
        <v>45323</v>
      </c>
      <c r="B162" s="25">
        <f>B161</f>
        <v>43800</v>
      </c>
      <c r="C162" s="25">
        <f>ROUND(B162*50%,0)</f>
        <v>21900</v>
      </c>
      <c r="D162" s="26">
        <f>SUM(B162:C162)</f>
        <v>65700</v>
      </c>
      <c r="E162" s="25">
        <f>B162</f>
        <v>43800</v>
      </c>
      <c r="F162" s="25">
        <f>ROUND(E162*46%,0)</f>
        <v>20148</v>
      </c>
      <c r="G162" s="26">
        <f>SUM(E162:F162)</f>
        <v>63948</v>
      </c>
      <c r="H162" s="25">
        <f t="shared" si="28"/>
        <v>0</v>
      </c>
      <c r="I162" s="25">
        <f t="shared" si="28"/>
        <v>1752</v>
      </c>
      <c r="J162" s="26">
        <f t="shared" si="28"/>
        <v>1752</v>
      </c>
      <c r="K162" s="27">
        <f>J162</f>
        <v>1752</v>
      </c>
      <c r="L162" s="28">
        <f>J162-SUM(K162:K162)</f>
        <v>0</v>
      </c>
      <c r="O162" s="34"/>
      <c r="Q162" s="34"/>
      <c r="R162" s="34"/>
      <c r="S162" s="34"/>
      <c r="T162" s="34"/>
      <c r="U162" s="34"/>
      <c r="V162" s="34"/>
    </row>
    <row r="163" spans="1:22" ht="23.25" customHeight="1">
      <c r="A163" s="29" t="s">
        <v>48</v>
      </c>
      <c r="B163" s="30">
        <f t="shared" ref="B163:L163" si="29">SUM(B161:B162)</f>
        <v>87600</v>
      </c>
      <c r="C163" s="30">
        <f t="shared" si="29"/>
        <v>43800</v>
      </c>
      <c r="D163" s="31">
        <f t="shared" si="29"/>
        <v>131400</v>
      </c>
      <c r="E163" s="30">
        <f t="shared" si="29"/>
        <v>87600</v>
      </c>
      <c r="F163" s="30">
        <f t="shared" si="29"/>
        <v>40296</v>
      </c>
      <c r="G163" s="31">
        <f t="shared" si="29"/>
        <v>127896</v>
      </c>
      <c r="H163" s="30">
        <f t="shared" si="29"/>
        <v>0</v>
      </c>
      <c r="I163" s="30">
        <f t="shared" si="29"/>
        <v>3504</v>
      </c>
      <c r="J163" s="31">
        <f t="shared" si="29"/>
        <v>3504</v>
      </c>
      <c r="K163" s="32">
        <f t="shared" si="29"/>
        <v>3504</v>
      </c>
      <c r="L163" s="33">
        <f t="shared" si="29"/>
        <v>0</v>
      </c>
      <c r="O163" s="34"/>
      <c r="Q163" s="34"/>
      <c r="R163" s="34"/>
      <c r="S163" s="34"/>
      <c r="T163" s="34"/>
      <c r="U163" s="34"/>
      <c r="V163" s="34"/>
    </row>
    <row r="164" spans="1:22" ht="1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O164" s="34"/>
      <c r="Q164" s="34"/>
      <c r="R164" s="34"/>
      <c r="S164" s="34"/>
      <c r="T164" s="34"/>
      <c r="U164" s="34"/>
      <c r="V164" s="34"/>
    </row>
    <row r="165" spans="1:22" ht="1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O165" s="34"/>
      <c r="Q165" s="34"/>
      <c r="R165" s="34"/>
      <c r="S165" s="34"/>
      <c r="T165" s="34"/>
      <c r="U165" s="34"/>
      <c r="V165" s="34"/>
    </row>
    <row r="166" spans="1:22" ht="1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O166" s="12"/>
      <c r="Q166" s="12"/>
      <c r="R166" s="12"/>
      <c r="S166" s="12"/>
      <c r="T166" s="12"/>
      <c r="U166" s="12"/>
      <c r="V166" s="12"/>
    </row>
    <row r="167" spans="1:22" ht="1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O167" s="34"/>
      <c r="Q167" s="34"/>
      <c r="R167" s="34"/>
      <c r="S167" s="34"/>
      <c r="T167" s="34"/>
      <c r="U167" s="34"/>
      <c r="V167" s="34"/>
    </row>
    <row r="168" spans="1:22" ht="1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O168" s="34"/>
      <c r="P168" s="34"/>
      <c r="Q168" s="34"/>
      <c r="R168" s="34"/>
      <c r="S168" s="34"/>
      <c r="T168" s="34"/>
      <c r="U168" s="34"/>
      <c r="V168" s="34"/>
    </row>
    <row r="169" spans="1:22" ht="18" customHeight="1">
      <c r="A169" s="19" t="s">
        <v>39</v>
      </c>
      <c r="B169" s="60" t="str">
        <f>MASTER!B20</f>
        <v>EMPLOYEE 16</v>
      </c>
      <c r="C169" s="61"/>
      <c r="D169" s="61"/>
      <c r="E169" s="61"/>
      <c r="F169" s="62"/>
      <c r="G169" s="65" t="s">
        <v>40</v>
      </c>
      <c r="H169" s="66"/>
      <c r="I169" s="60" t="str">
        <f>MASTER!C20</f>
        <v>SR TEACHER</v>
      </c>
      <c r="J169" s="62"/>
      <c r="K169" s="20"/>
      <c r="L169" s="21"/>
      <c r="O169" s="35"/>
      <c r="Q169" s="35"/>
      <c r="R169" s="35"/>
      <c r="S169" s="35"/>
      <c r="T169" s="35"/>
      <c r="U169" s="35"/>
      <c r="V169" s="35"/>
    </row>
    <row r="170" spans="1:22" ht="17.25" customHeight="1">
      <c r="A170" s="67" t="s">
        <v>41</v>
      </c>
      <c r="B170" s="69" t="s">
        <v>42</v>
      </c>
      <c r="C170" s="70"/>
      <c r="D170" s="71"/>
      <c r="E170" s="57" t="s">
        <v>43</v>
      </c>
      <c r="F170" s="58"/>
      <c r="G170" s="59"/>
      <c r="H170" s="57" t="s">
        <v>44</v>
      </c>
      <c r="I170" s="58"/>
      <c r="J170" s="59"/>
      <c r="K170" s="38" t="s">
        <v>56</v>
      </c>
      <c r="L170" s="63" t="s">
        <v>45</v>
      </c>
      <c r="O170" s="34"/>
      <c r="Q170" s="34"/>
      <c r="R170" s="34"/>
      <c r="S170" s="34"/>
      <c r="T170" s="34"/>
      <c r="U170" s="34"/>
      <c r="V170" s="34"/>
    </row>
    <row r="171" spans="1:22" ht="17.25" customHeight="1">
      <c r="A171" s="68"/>
      <c r="B171" s="22" t="s">
        <v>46</v>
      </c>
      <c r="C171" s="22" t="s">
        <v>47</v>
      </c>
      <c r="D171" s="22" t="s">
        <v>48</v>
      </c>
      <c r="E171" s="23" t="s">
        <v>46</v>
      </c>
      <c r="F171" s="23" t="s">
        <v>47</v>
      </c>
      <c r="G171" s="23" t="s">
        <v>48</v>
      </c>
      <c r="H171" s="23" t="s">
        <v>46</v>
      </c>
      <c r="I171" s="23" t="s">
        <v>47</v>
      </c>
      <c r="J171" s="23" t="s">
        <v>48</v>
      </c>
      <c r="K171" s="39" t="str">
        <f>MASTER!E20</f>
        <v>GPF</v>
      </c>
      <c r="L171" s="64"/>
      <c r="O171" s="34"/>
      <c r="Q171" s="34"/>
      <c r="R171" s="34"/>
      <c r="S171" s="34"/>
      <c r="T171" s="34"/>
      <c r="U171" s="34"/>
      <c r="V171" s="34"/>
    </row>
    <row r="172" spans="1:22" ht="20.25" customHeight="1">
      <c r="A172" s="24">
        <v>45292</v>
      </c>
      <c r="B172" s="25">
        <f>MASTER!D20</f>
        <v>53900</v>
      </c>
      <c r="C172" s="25">
        <f>ROUND(B172*50%,0)</f>
        <v>26950</v>
      </c>
      <c r="D172" s="26">
        <f>SUM(B172:C172)</f>
        <v>80850</v>
      </c>
      <c r="E172" s="25">
        <f>B172</f>
        <v>53900</v>
      </c>
      <c r="F172" s="25">
        <f>ROUND(E172*46%,0)</f>
        <v>24794</v>
      </c>
      <c r="G172" s="26">
        <f>SUM(E172:F172)</f>
        <v>78694</v>
      </c>
      <c r="H172" s="25">
        <f t="shared" ref="H172:J173" si="30">B172-E172</f>
        <v>0</v>
      </c>
      <c r="I172" s="25">
        <f t="shared" si="30"/>
        <v>2156</v>
      </c>
      <c r="J172" s="26">
        <f t="shared" si="30"/>
        <v>2156</v>
      </c>
      <c r="K172" s="27">
        <f>J172</f>
        <v>2156</v>
      </c>
      <c r="L172" s="28">
        <f>J172-SUM(K172:K172)</f>
        <v>0</v>
      </c>
      <c r="O172" s="34"/>
      <c r="Q172" s="34"/>
      <c r="R172" s="34"/>
      <c r="S172" s="34"/>
      <c r="T172" s="34"/>
      <c r="U172" s="34"/>
      <c r="V172" s="34"/>
    </row>
    <row r="173" spans="1:22" ht="20.25" customHeight="1">
      <c r="A173" s="24">
        <v>45323</v>
      </c>
      <c r="B173" s="25">
        <f>B172</f>
        <v>53900</v>
      </c>
      <c r="C173" s="25">
        <f>ROUND(B173*50%,0)</f>
        <v>26950</v>
      </c>
      <c r="D173" s="26">
        <f>SUM(B173:C173)</f>
        <v>80850</v>
      </c>
      <c r="E173" s="25">
        <f>B173</f>
        <v>53900</v>
      </c>
      <c r="F173" s="25">
        <f>ROUND(E173*46%,0)</f>
        <v>24794</v>
      </c>
      <c r="G173" s="26">
        <f>SUM(E173:F173)</f>
        <v>78694</v>
      </c>
      <c r="H173" s="25">
        <f t="shared" si="30"/>
        <v>0</v>
      </c>
      <c r="I173" s="25">
        <f t="shared" si="30"/>
        <v>2156</v>
      </c>
      <c r="J173" s="26">
        <f t="shared" si="30"/>
        <v>2156</v>
      </c>
      <c r="K173" s="27">
        <f>J173</f>
        <v>2156</v>
      </c>
      <c r="L173" s="28">
        <f>J173-SUM(K173:K173)</f>
        <v>0</v>
      </c>
      <c r="O173" s="34"/>
      <c r="Q173" s="34"/>
      <c r="R173" s="34"/>
      <c r="S173" s="34"/>
      <c r="T173" s="34"/>
      <c r="U173" s="34"/>
      <c r="V173" s="34"/>
    </row>
    <row r="174" spans="1:22" ht="23.25" customHeight="1">
      <c r="A174" s="29" t="s">
        <v>48</v>
      </c>
      <c r="B174" s="30">
        <f t="shared" ref="B174:L174" si="31">SUM(B172:B173)</f>
        <v>107800</v>
      </c>
      <c r="C174" s="30">
        <f t="shared" si="31"/>
        <v>53900</v>
      </c>
      <c r="D174" s="31">
        <f t="shared" si="31"/>
        <v>161700</v>
      </c>
      <c r="E174" s="30">
        <f t="shared" si="31"/>
        <v>107800</v>
      </c>
      <c r="F174" s="30">
        <f t="shared" si="31"/>
        <v>49588</v>
      </c>
      <c r="G174" s="31">
        <f t="shared" si="31"/>
        <v>157388</v>
      </c>
      <c r="H174" s="30">
        <f t="shared" si="31"/>
        <v>0</v>
      </c>
      <c r="I174" s="30">
        <f t="shared" si="31"/>
        <v>4312</v>
      </c>
      <c r="J174" s="31">
        <f t="shared" si="31"/>
        <v>4312</v>
      </c>
      <c r="K174" s="32">
        <f t="shared" si="31"/>
        <v>4312</v>
      </c>
      <c r="L174" s="33">
        <f t="shared" si="31"/>
        <v>0</v>
      </c>
      <c r="O174" s="34"/>
      <c r="Q174" s="34"/>
      <c r="R174" s="34"/>
      <c r="S174" s="34"/>
      <c r="T174" s="34"/>
      <c r="U174" s="34"/>
      <c r="V174" s="34"/>
    </row>
    <row r="175" spans="1:22" ht="1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O175" s="34"/>
      <c r="Q175" s="34"/>
      <c r="R175" s="34"/>
      <c r="S175" s="34"/>
      <c r="T175" s="34"/>
      <c r="U175" s="34"/>
      <c r="V175" s="34"/>
    </row>
    <row r="176" spans="1:22" ht="1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O176" s="34"/>
      <c r="Q176" s="34"/>
      <c r="R176" s="34"/>
      <c r="S176" s="34"/>
      <c r="T176" s="34"/>
      <c r="U176" s="34"/>
      <c r="V176" s="34"/>
    </row>
    <row r="177" spans="1:22" ht="1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O177" s="12"/>
      <c r="Q177" s="12"/>
      <c r="R177" s="12"/>
      <c r="S177" s="12"/>
      <c r="T177" s="12"/>
      <c r="U177" s="12"/>
      <c r="V177" s="12"/>
    </row>
    <row r="178" spans="1:22" ht="1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O178" s="34"/>
      <c r="Q178" s="34"/>
      <c r="R178" s="34"/>
      <c r="S178" s="34"/>
      <c r="T178" s="34"/>
      <c r="U178" s="34"/>
      <c r="V178" s="34"/>
    </row>
    <row r="179" spans="1:22" ht="1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O179" s="34"/>
      <c r="P179" s="34"/>
      <c r="Q179" s="34"/>
      <c r="R179" s="34"/>
      <c r="S179" s="34"/>
      <c r="T179" s="34"/>
      <c r="U179" s="34"/>
      <c r="V179" s="34"/>
    </row>
    <row r="180" spans="1:22" ht="18" customHeight="1">
      <c r="A180" s="19" t="s">
        <v>39</v>
      </c>
      <c r="B180" s="60" t="str">
        <f>MASTER!B21</f>
        <v>EMPLOYEE 17</v>
      </c>
      <c r="C180" s="61"/>
      <c r="D180" s="61"/>
      <c r="E180" s="61"/>
      <c r="F180" s="62"/>
      <c r="G180" s="65" t="s">
        <v>40</v>
      </c>
      <c r="H180" s="66"/>
      <c r="I180" s="60" t="str">
        <f>MASTER!C21</f>
        <v>AAO</v>
      </c>
      <c r="J180" s="62"/>
      <c r="K180" s="20"/>
      <c r="L180" s="21"/>
      <c r="O180" s="35"/>
      <c r="Q180" s="35"/>
      <c r="R180" s="35"/>
      <c r="S180" s="35"/>
      <c r="T180" s="35"/>
      <c r="U180" s="35"/>
      <c r="V180" s="35"/>
    </row>
    <row r="181" spans="1:22" ht="17.25" customHeight="1">
      <c r="A181" s="67" t="s">
        <v>41</v>
      </c>
      <c r="B181" s="69" t="s">
        <v>42</v>
      </c>
      <c r="C181" s="70"/>
      <c r="D181" s="71"/>
      <c r="E181" s="57" t="s">
        <v>43</v>
      </c>
      <c r="F181" s="58"/>
      <c r="G181" s="59"/>
      <c r="H181" s="57" t="s">
        <v>44</v>
      </c>
      <c r="I181" s="58"/>
      <c r="J181" s="59"/>
      <c r="K181" s="38" t="s">
        <v>56</v>
      </c>
      <c r="L181" s="63" t="s">
        <v>45</v>
      </c>
      <c r="O181" s="34"/>
      <c r="Q181" s="34"/>
      <c r="R181" s="34"/>
      <c r="S181" s="34"/>
      <c r="T181" s="34"/>
      <c r="U181" s="34"/>
      <c r="V181" s="34"/>
    </row>
    <row r="182" spans="1:22" ht="17.25" customHeight="1">
      <c r="A182" s="68"/>
      <c r="B182" s="22" t="s">
        <v>46</v>
      </c>
      <c r="C182" s="22" t="s">
        <v>47</v>
      </c>
      <c r="D182" s="22" t="s">
        <v>48</v>
      </c>
      <c r="E182" s="23" t="s">
        <v>46</v>
      </c>
      <c r="F182" s="23" t="s">
        <v>47</v>
      </c>
      <c r="G182" s="23" t="s">
        <v>48</v>
      </c>
      <c r="H182" s="23" t="s">
        <v>46</v>
      </c>
      <c r="I182" s="23" t="s">
        <v>47</v>
      </c>
      <c r="J182" s="23" t="s">
        <v>48</v>
      </c>
      <c r="K182" s="39" t="str">
        <f>MASTER!E21</f>
        <v>GPF</v>
      </c>
      <c r="L182" s="64"/>
      <c r="O182" s="34"/>
      <c r="Q182" s="34"/>
      <c r="R182" s="34"/>
      <c r="S182" s="34"/>
      <c r="T182" s="34"/>
      <c r="U182" s="34"/>
      <c r="V182" s="34"/>
    </row>
    <row r="183" spans="1:22" ht="20.25" customHeight="1">
      <c r="A183" s="24">
        <v>45292</v>
      </c>
      <c r="B183" s="25">
        <f>MASTER!D21</f>
        <v>46100</v>
      </c>
      <c r="C183" s="25">
        <f>ROUND(B183*50%,0)</f>
        <v>23050</v>
      </c>
      <c r="D183" s="26">
        <f>SUM(B183:C183)</f>
        <v>69150</v>
      </c>
      <c r="E183" s="25">
        <f>B183</f>
        <v>46100</v>
      </c>
      <c r="F183" s="25">
        <f>ROUND(E183*46%,0)</f>
        <v>21206</v>
      </c>
      <c r="G183" s="26">
        <f>SUM(E183:F183)</f>
        <v>67306</v>
      </c>
      <c r="H183" s="25">
        <f t="shared" ref="H183:J184" si="32">B183-E183</f>
        <v>0</v>
      </c>
      <c r="I183" s="25">
        <f t="shared" si="32"/>
        <v>1844</v>
      </c>
      <c r="J183" s="26">
        <f t="shared" si="32"/>
        <v>1844</v>
      </c>
      <c r="K183" s="27">
        <f>J183</f>
        <v>1844</v>
      </c>
      <c r="L183" s="28">
        <f>J183-SUM(K183:K183)</f>
        <v>0</v>
      </c>
      <c r="O183" s="34"/>
      <c r="Q183" s="34"/>
      <c r="R183" s="34"/>
      <c r="S183" s="34"/>
      <c r="T183" s="34"/>
      <c r="U183" s="34"/>
      <c r="V183" s="34"/>
    </row>
    <row r="184" spans="1:22" ht="20.25" customHeight="1">
      <c r="A184" s="24">
        <v>45323</v>
      </c>
      <c r="B184" s="25">
        <f>B183</f>
        <v>46100</v>
      </c>
      <c r="C184" s="25">
        <f>ROUND(B184*50%,0)</f>
        <v>23050</v>
      </c>
      <c r="D184" s="26">
        <f>SUM(B184:C184)</f>
        <v>69150</v>
      </c>
      <c r="E184" s="25">
        <f>B184</f>
        <v>46100</v>
      </c>
      <c r="F184" s="25">
        <f>ROUND(E184*46%,0)</f>
        <v>21206</v>
      </c>
      <c r="G184" s="26">
        <f>SUM(E184:F184)</f>
        <v>67306</v>
      </c>
      <c r="H184" s="25">
        <f t="shared" si="32"/>
        <v>0</v>
      </c>
      <c r="I184" s="25">
        <f t="shared" si="32"/>
        <v>1844</v>
      </c>
      <c r="J184" s="26">
        <f t="shared" si="32"/>
        <v>1844</v>
      </c>
      <c r="K184" s="27">
        <f>J184</f>
        <v>1844</v>
      </c>
      <c r="L184" s="28">
        <f>J184-SUM(K184:K184)</f>
        <v>0</v>
      </c>
      <c r="O184" s="34"/>
      <c r="Q184" s="34"/>
      <c r="R184" s="34"/>
      <c r="S184" s="34"/>
      <c r="T184" s="34"/>
      <c r="U184" s="34"/>
      <c r="V184" s="34"/>
    </row>
    <row r="185" spans="1:22" ht="23.25" customHeight="1">
      <c r="A185" s="29" t="s">
        <v>48</v>
      </c>
      <c r="B185" s="30">
        <f t="shared" ref="B185:L185" si="33">SUM(B183:B184)</f>
        <v>92200</v>
      </c>
      <c r="C185" s="30">
        <f t="shared" si="33"/>
        <v>46100</v>
      </c>
      <c r="D185" s="31">
        <f t="shared" si="33"/>
        <v>138300</v>
      </c>
      <c r="E185" s="30">
        <f t="shared" si="33"/>
        <v>92200</v>
      </c>
      <c r="F185" s="30">
        <f t="shared" si="33"/>
        <v>42412</v>
      </c>
      <c r="G185" s="31">
        <f t="shared" si="33"/>
        <v>134612</v>
      </c>
      <c r="H185" s="30">
        <f t="shared" si="33"/>
        <v>0</v>
      </c>
      <c r="I185" s="30">
        <f t="shared" si="33"/>
        <v>3688</v>
      </c>
      <c r="J185" s="31">
        <f t="shared" si="33"/>
        <v>3688</v>
      </c>
      <c r="K185" s="32">
        <f t="shared" si="33"/>
        <v>3688</v>
      </c>
      <c r="L185" s="33">
        <f t="shared" si="33"/>
        <v>0</v>
      </c>
      <c r="O185" s="34"/>
      <c r="Q185" s="34"/>
      <c r="R185" s="34"/>
      <c r="S185" s="34"/>
      <c r="T185" s="34"/>
      <c r="U185" s="34"/>
      <c r="V185" s="34"/>
    </row>
    <row r="186" spans="1:22" ht="1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O186" s="34"/>
      <c r="Q186" s="34"/>
      <c r="R186" s="34"/>
      <c r="S186" s="34"/>
      <c r="T186" s="34"/>
      <c r="U186" s="34"/>
      <c r="V186" s="34"/>
    </row>
    <row r="187" spans="1:22" ht="1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O187" s="34"/>
      <c r="Q187" s="34"/>
      <c r="R187" s="34"/>
      <c r="S187" s="34"/>
      <c r="T187" s="34"/>
      <c r="U187" s="34"/>
      <c r="V187" s="34"/>
    </row>
    <row r="188" spans="1:22" ht="1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O188" s="12"/>
      <c r="Q188" s="12"/>
      <c r="R188" s="12"/>
      <c r="S188" s="12"/>
      <c r="T188" s="12"/>
      <c r="U188" s="12"/>
      <c r="V188" s="12"/>
    </row>
    <row r="189" spans="1:22" ht="1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O189" s="34"/>
      <c r="Q189" s="34"/>
      <c r="R189" s="34"/>
      <c r="S189" s="34"/>
      <c r="T189" s="34"/>
      <c r="U189" s="34"/>
      <c r="V189" s="34"/>
    </row>
    <row r="190" spans="1:22" ht="1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O190" s="34"/>
      <c r="P190" s="34"/>
      <c r="Q190" s="34"/>
      <c r="R190" s="34"/>
      <c r="S190" s="34"/>
      <c r="T190" s="34"/>
      <c r="U190" s="34"/>
      <c r="V190" s="34"/>
    </row>
    <row r="191" spans="1:22" ht="18" customHeight="1">
      <c r="A191" s="19" t="s">
        <v>39</v>
      </c>
      <c r="B191" s="60" t="str">
        <f>MASTER!B22</f>
        <v>EMPLOYEE 18</v>
      </c>
      <c r="C191" s="61"/>
      <c r="D191" s="61"/>
      <c r="E191" s="61"/>
      <c r="F191" s="62"/>
      <c r="G191" s="65" t="s">
        <v>40</v>
      </c>
      <c r="H191" s="66"/>
      <c r="I191" s="60" t="str">
        <f>MASTER!C22</f>
        <v>LECTURER</v>
      </c>
      <c r="J191" s="62"/>
      <c r="K191" s="20"/>
      <c r="L191" s="21"/>
      <c r="O191" s="35"/>
      <c r="Q191" s="35"/>
      <c r="R191" s="35"/>
      <c r="S191" s="35"/>
      <c r="T191" s="35"/>
      <c r="U191" s="35"/>
      <c r="V191" s="35"/>
    </row>
    <row r="192" spans="1:22" ht="17.25" customHeight="1">
      <c r="A192" s="67" t="s">
        <v>41</v>
      </c>
      <c r="B192" s="69" t="s">
        <v>42</v>
      </c>
      <c r="C192" s="70"/>
      <c r="D192" s="71"/>
      <c r="E192" s="57" t="s">
        <v>43</v>
      </c>
      <c r="F192" s="58"/>
      <c r="G192" s="59"/>
      <c r="H192" s="57" t="s">
        <v>44</v>
      </c>
      <c r="I192" s="58"/>
      <c r="J192" s="59"/>
      <c r="K192" s="38" t="s">
        <v>56</v>
      </c>
      <c r="L192" s="63" t="s">
        <v>45</v>
      </c>
      <c r="O192" s="34"/>
      <c r="Q192" s="34"/>
      <c r="R192" s="34"/>
      <c r="S192" s="34"/>
      <c r="T192" s="34"/>
      <c r="U192" s="34"/>
      <c r="V192" s="34"/>
    </row>
    <row r="193" spans="1:22" ht="17.25" customHeight="1">
      <c r="A193" s="68"/>
      <c r="B193" s="22" t="s">
        <v>46</v>
      </c>
      <c r="C193" s="22" t="s">
        <v>47</v>
      </c>
      <c r="D193" s="22" t="s">
        <v>48</v>
      </c>
      <c r="E193" s="23" t="s">
        <v>46</v>
      </c>
      <c r="F193" s="23" t="s">
        <v>47</v>
      </c>
      <c r="G193" s="23" t="s">
        <v>48</v>
      </c>
      <c r="H193" s="23" t="s">
        <v>46</v>
      </c>
      <c r="I193" s="23" t="s">
        <v>47</v>
      </c>
      <c r="J193" s="23" t="s">
        <v>48</v>
      </c>
      <c r="K193" s="39" t="str">
        <f>MASTER!E22</f>
        <v>GPF 2004</v>
      </c>
      <c r="L193" s="64"/>
      <c r="O193" s="34"/>
      <c r="Q193" s="34"/>
      <c r="R193" s="34"/>
      <c r="S193" s="34"/>
      <c r="T193" s="34"/>
      <c r="U193" s="34"/>
      <c r="V193" s="34"/>
    </row>
    <row r="194" spans="1:22" ht="20.25" customHeight="1">
      <c r="A194" s="24">
        <v>45292</v>
      </c>
      <c r="B194" s="25">
        <f>MASTER!D22</f>
        <v>49900</v>
      </c>
      <c r="C194" s="25">
        <f>ROUND(B194*50%,0)</f>
        <v>24950</v>
      </c>
      <c r="D194" s="26">
        <f>SUM(B194:C194)</f>
        <v>74850</v>
      </c>
      <c r="E194" s="25">
        <f>B194</f>
        <v>49900</v>
      </c>
      <c r="F194" s="25">
        <f>ROUND(E194*46%,0)</f>
        <v>22954</v>
      </c>
      <c r="G194" s="26">
        <f>SUM(E194:F194)</f>
        <v>72854</v>
      </c>
      <c r="H194" s="25">
        <f t="shared" ref="H194:J195" si="34">B194-E194</f>
        <v>0</v>
      </c>
      <c r="I194" s="25">
        <f t="shared" si="34"/>
        <v>1996</v>
      </c>
      <c r="J194" s="26">
        <f t="shared" si="34"/>
        <v>1996</v>
      </c>
      <c r="K194" s="27">
        <f>J194</f>
        <v>1996</v>
      </c>
      <c r="L194" s="28">
        <f>J194-SUM(K194:K194)</f>
        <v>0</v>
      </c>
      <c r="O194" s="34"/>
      <c r="Q194" s="34"/>
      <c r="R194" s="34"/>
      <c r="S194" s="34"/>
      <c r="T194" s="34"/>
      <c r="U194" s="34"/>
      <c r="V194" s="34"/>
    </row>
    <row r="195" spans="1:22" ht="20.25" customHeight="1">
      <c r="A195" s="24">
        <v>45323</v>
      </c>
      <c r="B195" s="25">
        <f>B194</f>
        <v>49900</v>
      </c>
      <c r="C195" s="25">
        <f>ROUND(B195*50%,0)</f>
        <v>24950</v>
      </c>
      <c r="D195" s="26">
        <f>SUM(B195:C195)</f>
        <v>74850</v>
      </c>
      <c r="E195" s="25">
        <f>B195</f>
        <v>49900</v>
      </c>
      <c r="F195" s="25">
        <f>ROUND(E195*46%,0)</f>
        <v>22954</v>
      </c>
      <c r="G195" s="26">
        <f>SUM(E195:F195)</f>
        <v>72854</v>
      </c>
      <c r="H195" s="25">
        <f t="shared" si="34"/>
        <v>0</v>
      </c>
      <c r="I195" s="25">
        <f t="shared" si="34"/>
        <v>1996</v>
      </c>
      <c r="J195" s="26">
        <f t="shared" si="34"/>
        <v>1996</v>
      </c>
      <c r="K195" s="27">
        <f>J195</f>
        <v>1996</v>
      </c>
      <c r="L195" s="28">
        <f>J195-SUM(K195:K195)</f>
        <v>0</v>
      </c>
      <c r="O195" s="34"/>
      <c r="Q195" s="34"/>
      <c r="R195" s="34"/>
      <c r="S195" s="34"/>
      <c r="T195" s="34"/>
      <c r="U195" s="34"/>
      <c r="V195" s="34"/>
    </row>
    <row r="196" spans="1:22" ht="23.25" customHeight="1">
      <c r="A196" s="29" t="s">
        <v>48</v>
      </c>
      <c r="B196" s="30">
        <f t="shared" ref="B196:L196" si="35">SUM(B194:B195)</f>
        <v>99800</v>
      </c>
      <c r="C196" s="30">
        <f t="shared" si="35"/>
        <v>49900</v>
      </c>
      <c r="D196" s="31">
        <f t="shared" si="35"/>
        <v>149700</v>
      </c>
      <c r="E196" s="30">
        <f t="shared" si="35"/>
        <v>99800</v>
      </c>
      <c r="F196" s="30">
        <f t="shared" si="35"/>
        <v>45908</v>
      </c>
      <c r="G196" s="31">
        <f t="shared" si="35"/>
        <v>145708</v>
      </c>
      <c r="H196" s="30">
        <f t="shared" si="35"/>
        <v>0</v>
      </c>
      <c r="I196" s="30">
        <f t="shared" si="35"/>
        <v>3992</v>
      </c>
      <c r="J196" s="31">
        <f t="shared" si="35"/>
        <v>3992</v>
      </c>
      <c r="K196" s="32">
        <f t="shared" si="35"/>
        <v>3992</v>
      </c>
      <c r="L196" s="33">
        <f t="shared" si="35"/>
        <v>0</v>
      </c>
      <c r="O196" s="34"/>
      <c r="Q196" s="34"/>
      <c r="R196" s="34"/>
      <c r="S196" s="34"/>
      <c r="T196" s="34"/>
      <c r="U196" s="34"/>
      <c r="V196" s="34"/>
    </row>
    <row r="197" spans="1:22" ht="1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O197" s="34"/>
      <c r="Q197" s="34"/>
      <c r="R197" s="34"/>
      <c r="S197" s="34"/>
      <c r="T197" s="34"/>
      <c r="U197" s="34"/>
      <c r="V197" s="34"/>
    </row>
    <row r="198" spans="1:22" ht="1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O198" s="34"/>
      <c r="Q198" s="34"/>
      <c r="R198" s="34"/>
      <c r="S198" s="34"/>
      <c r="T198" s="34"/>
      <c r="U198" s="34"/>
      <c r="V198" s="34"/>
    </row>
    <row r="199" spans="1:22" ht="1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O199" s="12"/>
      <c r="Q199" s="12"/>
      <c r="R199" s="12"/>
      <c r="S199" s="12"/>
      <c r="T199" s="12"/>
      <c r="U199" s="12"/>
      <c r="V199" s="12"/>
    </row>
    <row r="200" spans="1:22" ht="1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O200" s="34"/>
      <c r="Q200" s="34"/>
      <c r="R200" s="34"/>
      <c r="S200" s="34"/>
      <c r="T200" s="34"/>
      <c r="U200" s="34"/>
      <c r="V200" s="34"/>
    </row>
    <row r="201" spans="1:22" ht="1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O201" s="34"/>
      <c r="P201" s="34"/>
      <c r="Q201" s="34"/>
      <c r="R201" s="34"/>
      <c r="S201" s="34"/>
      <c r="T201" s="34"/>
      <c r="U201" s="34"/>
      <c r="V201" s="34"/>
    </row>
    <row r="202" spans="1:22" ht="18" customHeight="1">
      <c r="A202" s="19" t="s">
        <v>39</v>
      </c>
      <c r="B202" s="60" t="str">
        <f>MASTER!B23</f>
        <v>EMPLOYEE 19</v>
      </c>
      <c r="C202" s="61"/>
      <c r="D202" s="61"/>
      <c r="E202" s="61"/>
      <c r="F202" s="62"/>
      <c r="G202" s="65" t="s">
        <v>40</v>
      </c>
      <c r="H202" s="66"/>
      <c r="I202" s="60" t="str">
        <f>MASTER!C23</f>
        <v>LECTURER</v>
      </c>
      <c r="J202" s="62"/>
      <c r="K202" s="20"/>
      <c r="L202" s="21"/>
      <c r="O202" s="35"/>
      <c r="Q202" s="35"/>
      <c r="R202" s="35"/>
      <c r="S202" s="35"/>
      <c r="T202" s="35"/>
      <c r="U202" s="35"/>
      <c r="V202" s="35"/>
    </row>
    <row r="203" spans="1:22" ht="17.25" customHeight="1">
      <c r="A203" s="67" t="s">
        <v>41</v>
      </c>
      <c r="B203" s="69" t="s">
        <v>42</v>
      </c>
      <c r="C203" s="70"/>
      <c r="D203" s="71"/>
      <c r="E203" s="57" t="s">
        <v>43</v>
      </c>
      <c r="F203" s="58"/>
      <c r="G203" s="59"/>
      <c r="H203" s="57" t="s">
        <v>44</v>
      </c>
      <c r="I203" s="58"/>
      <c r="J203" s="59"/>
      <c r="K203" s="38" t="s">
        <v>56</v>
      </c>
      <c r="L203" s="63" t="s">
        <v>45</v>
      </c>
      <c r="O203" s="34"/>
      <c r="Q203" s="34"/>
      <c r="R203" s="34"/>
      <c r="S203" s="34"/>
      <c r="T203" s="34"/>
      <c r="U203" s="34"/>
      <c r="V203" s="34"/>
    </row>
    <row r="204" spans="1:22" ht="17.25" customHeight="1">
      <c r="A204" s="68"/>
      <c r="B204" s="22" t="s">
        <v>46</v>
      </c>
      <c r="C204" s="22" t="s">
        <v>47</v>
      </c>
      <c r="D204" s="22" t="s">
        <v>48</v>
      </c>
      <c r="E204" s="23" t="s">
        <v>46</v>
      </c>
      <c r="F204" s="23" t="s">
        <v>47</v>
      </c>
      <c r="G204" s="23" t="s">
        <v>48</v>
      </c>
      <c r="H204" s="23" t="s">
        <v>46</v>
      </c>
      <c r="I204" s="23" t="s">
        <v>47</v>
      </c>
      <c r="J204" s="23" t="s">
        <v>48</v>
      </c>
      <c r="K204" s="39" t="str">
        <f>MASTER!E23</f>
        <v>GPF 2004</v>
      </c>
      <c r="L204" s="64"/>
      <c r="O204" s="34"/>
      <c r="Q204" s="34"/>
      <c r="R204" s="34"/>
      <c r="S204" s="34"/>
      <c r="T204" s="34"/>
      <c r="U204" s="34"/>
      <c r="V204" s="34"/>
    </row>
    <row r="205" spans="1:22" ht="20.25" customHeight="1">
      <c r="A205" s="24">
        <v>45292</v>
      </c>
      <c r="B205" s="25">
        <f>MASTER!D23</f>
        <v>49900</v>
      </c>
      <c r="C205" s="25">
        <f>ROUND(B205*50%,0)</f>
        <v>24950</v>
      </c>
      <c r="D205" s="26">
        <f>SUM(B205:C205)</f>
        <v>74850</v>
      </c>
      <c r="E205" s="25">
        <f>B205</f>
        <v>49900</v>
      </c>
      <c r="F205" s="25">
        <f>ROUND(E205*46%,0)</f>
        <v>22954</v>
      </c>
      <c r="G205" s="26">
        <f>SUM(E205:F205)</f>
        <v>72854</v>
      </c>
      <c r="H205" s="25">
        <f t="shared" ref="H205:J206" si="36">B205-E205</f>
        <v>0</v>
      </c>
      <c r="I205" s="25">
        <f t="shared" si="36"/>
        <v>1996</v>
      </c>
      <c r="J205" s="26">
        <f t="shared" si="36"/>
        <v>1996</v>
      </c>
      <c r="K205" s="27">
        <f>J205</f>
        <v>1996</v>
      </c>
      <c r="L205" s="28">
        <f>J205-SUM(K205:K205)</f>
        <v>0</v>
      </c>
      <c r="O205" s="34"/>
      <c r="Q205" s="34"/>
      <c r="R205" s="34"/>
      <c r="S205" s="34"/>
      <c r="T205" s="34"/>
      <c r="U205" s="34"/>
      <c r="V205" s="34"/>
    </row>
    <row r="206" spans="1:22" ht="20.25" customHeight="1">
      <c r="A206" s="24">
        <v>45323</v>
      </c>
      <c r="B206" s="25">
        <f>B205</f>
        <v>49900</v>
      </c>
      <c r="C206" s="25">
        <f>ROUND(B206*50%,0)</f>
        <v>24950</v>
      </c>
      <c r="D206" s="26">
        <f>SUM(B206:C206)</f>
        <v>74850</v>
      </c>
      <c r="E206" s="25">
        <f>B206</f>
        <v>49900</v>
      </c>
      <c r="F206" s="25">
        <f>ROUND(E206*46%,0)</f>
        <v>22954</v>
      </c>
      <c r="G206" s="26">
        <f>SUM(E206:F206)</f>
        <v>72854</v>
      </c>
      <c r="H206" s="25">
        <f t="shared" si="36"/>
        <v>0</v>
      </c>
      <c r="I206" s="25">
        <f t="shared" si="36"/>
        <v>1996</v>
      </c>
      <c r="J206" s="26">
        <f t="shared" si="36"/>
        <v>1996</v>
      </c>
      <c r="K206" s="27">
        <f>J206</f>
        <v>1996</v>
      </c>
      <c r="L206" s="28">
        <f>J206-SUM(K206:K206)</f>
        <v>0</v>
      </c>
      <c r="O206" s="34"/>
      <c r="Q206" s="34"/>
      <c r="R206" s="34"/>
      <c r="S206" s="34"/>
      <c r="T206" s="34"/>
      <c r="U206" s="34"/>
      <c r="V206" s="34"/>
    </row>
    <row r="207" spans="1:22" ht="23.25" customHeight="1">
      <c r="A207" s="29" t="s">
        <v>48</v>
      </c>
      <c r="B207" s="30">
        <f t="shared" ref="B207:L207" si="37">SUM(B205:B206)</f>
        <v>99800</v>
      </c>
      <c r="C207" s="30">
        <f t="shared" si="37"/>
        <v>49900</v>
      </c>
      <c r="D207" s="31">
        <f t="shared" si="37"/>
        <v>149700</v>
      </c>
      <c r="E207" s="30">
        <f t="shared" si="37"/>
        <v>99800</v>
      </c>
      <c r="F207" s="30">
        <f t="shared" si="37"/>
        <v>45908</v>
      </c>
      <c r="G207" s="31">
        <f t="shared" si="37"/>
        <v>145708</v>
      </c>
      <c r="H207" s="30">
        <f t="shared" si="37"/>
        <v>0</v>
      </c>
      <c r="I207" s="30">
        <f t="shared" si="37"/>
        <v>3992</v>
      </c>
      <c r="J207" s="31">
        <f t="shared" si="37"/>
        <v>3992</v>
      </c>
      <c r="K207" s="32">
        <f t="shared" si="37"/>
        <v>3992</v>
      </c>
      <c r="L207" s="33">
        <f t="shared" si="37"/>
        <v>0</v>
      </c>
      <c r="O207" s="34"/>
      <c r="Q207" s="34"/>
      <c r="R207" s="34"/>
      <c r="S207" s="34"/>
      <c r="T207" s="34"/>
      <c r="U207" s="34"/>
      <c r="V207" s="34"/>
    </row>
    <row r="208" spans="1:22" ht="1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O208" s="34"/>
      <c r="Q208" s="34"/>
      <c r="R208" s="34"/>
      <c r="S208" s="34"/>
      <c r="T208" s="34"/>
      <c r="U208" s="34"/>
      <c r="V208" s="34"/>
    </row>
    <row r="209" spans="1:22" ht="1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O209" s="34"/>
      <c r="Q209" s="34"/>
      <c r="R209" s="34"/>
      <c r="S209" s="34"/>
      <c r="T209" s="34"/>
      <c r="U209" s="34"/>
      <c r="V209" s="34"/>
    </row>
    <row r="210" spans="1:22" ht="1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O210" s="12"/>
      <c r="Q210" s="12"/>
      <c r="R210" s="12"/>
      <c r="S210" s="12"/>
      <c r="T210" s="12"/>
      <c r="U210" s="12"/>
      <c r="V210" s="12"/>
    </row>
    <row r="211" spans="1:22" ht="1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O211" s="34"/>
      <c r="Q211" s="34"/>
      <c r="R211" s="34"/>
      <c r="S211" s="34"/>
      <c r="T211" s="34"/>
      <c r="U211" s="34"/>
      <c r="V211" s="34"/>
    </row>
    <row r="212" spans="1:22" ht="1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O212" s="34"/>
      <c r="P212" s="34"/>
      <c r="Q212" s="34"/>
      <c r="R212" s="34"/>
      <c r="S212" s="34"/>
      <c r="T212" s="34"/>
      <c r="U212" s="34"/>
      <c r="V212" s="34"/>
    </row>
    <row r="213" spans="1:22" ht="18" customHeight="1">
      <c r="A213" s="19" t="s">
        <v>39</v>
      </c>
      <c r="B213" s="60" t="str">
        <f>MASTER!B24</f>
        <v>EMPLOYEE 20</v>
      </c>
      <c r="C213" s="61"/>
      <c r="D213" s="61"/>
      <c r="E213" s="61"/>
      <c r="F213" s="62"/>
      <c r="G213" s="65" t="s">
        <v>40</v>
      </c>
      <c r="H213" s="66"/>
      <c r="I213" s="60" t="str">
        <f>MASTER!C24</f>
        <v>LECTURER</v>
      </c>
      <c r="J213" s="62"/>
      <c r="K213" s="20"/>
      <c r="L213" s="21"/>
      <c r="O213" s="35"/>
      <c r="Q213" s="35"/>
      <c r="R213" s="35"/>
      <c r="S213" s="35"/>
      <c r="T213" s="35"/>
      <c r="U213" s="35"/>
      <c r="V213" s="35"/>
    </row>
    <row r="214" spans="1:22" ht="17.25" customHeight="1">
      <c r="A214" s="67" t="s">
        <v>41</v>
      </c>
      <c r="B214" s="69" t="s">
        <v>42</v>
      </c>
      <c r="C214" s="70"/>
      <c r="D214" s="71"/>
      <c r="E214" s="57" t="s">
        <v>43</v>
      </c>
      <c r="F214" s="58"/>
      <c r="G214" s="59"/>
      <c r="H214" s="57" t="s">
        <v>44</v>
      </c>
      <c r="I214" s="58"/>
      <c r="J214" s="59"/>
      <c r="K214" s="38" t="s">
        <v>56</v>
      </c>
      <c r="L214" s="63" t="s">
        <v>45</v>
      </c>
      <c r="O214" s="34"/>
      <c r="Q214" s="34"/>
      <c r="R214" s="34"/>
      <c r="S214" s="34"/>
      <c r="T214" s="34"/>
      <c r="U214" s="34"/>
      <c r="V214" s="34"/>
    </row>
    <row r="215" spans="1:22" ht="17.25" customHeight="1">
      <c r="A215" s="68"/>
      <c r="B215" s="22" t="s">
        <v>46</v>
      </c>
      <c r="C215" s="22" t="s">
        <v>47</v>
      </c>
      <c r="D215" s="22" t="s">
        <v>48</v>
      </c>
      <c r="E215" s="23" t="s">
        <v>46</v>
      </c>
      <c r="F215" s="23" t="s">
        <v>47</v>
      </c>
      <c r="G215" s="23" t="s">
        <v>48</v>
      </c>
      <c r="H215" s="23" t="s">
        <v>46</v>
      </c>
      <c r="I215" s="23" t="s">
        <v>47</v>
      </c>
      <c r="J215" s="23" t="s">
        <v>48</v>
      </c>
      <c r="K215" s="39" t="str">
        <f>MASTER!E24</f>
        <v>GPF 2004</v>
      </c>
      <c r="L215" s="64"/>
      <c r="O215" s="34"/>
      <c r="Q215" s="34"/>
      <c r="R215" s="34"/>
      <c r="S215" s="34"/>
      <c r="T215" s="34"/>
      <c r="U215" s="34"/>
      <c r="V215" s="34"/>
    </row>
    <row r="216" spans="1:22" ht="20.25" customHeight="1">
      <c r="A216" s="24">
        <v>45292</v>
      </c>
      <c r="B216" s="25">
        <f>MASTER!D24</f>
        <v>65000</v>
      </c>
      <c r="C216" s="25">
        <f>ROUND(B216*50%,0)</f>
        <v>32500</v>
      </c>
      <c r="D216" s="26">
        <f>SUM(B216:C216)</f>
        <v>97500</v>
      </c>
      <c r="E216" s="25">
        <f>B216</f>
        <v>65000</v>
      </c>
      <c r="F216" s="25">
        <f>ROUND(E216*46%,0)</f>
        <v>29900</v>
      </c>
      <c r="G216" s="26">
        <f>SUM(E216:F216)</f>
        <v>94900</v>
      </c>
      <c r="H216" s="25">
        <f t="shared" ref="H216:J217" si="38">B216-E216</f>
        <v>0</v>
      </c>
      <c r="I216" s="25">
        <f t="shared" si="38"/>
        <v>2600</v>
      </c>
      <c r="J216" s="26">
        <f t="shared" si="38"/>
        <v>2600</v>
      </c>
      <c r="K216" s="27">
        <f>J216</f>
        <v>2600</v>
      </c>
      <c r="L216" s="28">
        <f>J216-SUM(K216:K216)</f>
        <v>0</v>
      </c>
      <c r="O216" s="34"/>
      <c r="Q216" s="34"/>
      <c r="R216" s="34"/>
      <c r="S216" s="34"/>
      <c r="T216" s="34"/>
      <c r="U216" s="34"/>
      <c r="V216" s="34"/>
    </row>
    <row r="217" spans="1:22" ht="20.25" customHeight="1">
      <c r="A217" s="24">
        <v>45323</v>
      </c>
      <c r="B217" s="25">
        <f>B216</f>
        <v>65000</v>
      </c>
      <c r="C217" s="25">
        <f>ROUND(B217*50%,0)</f>
        <v>32500</v>
      </c>
      <c r="D217" s="26">
        <f>SUM(B217:C217)</f>
        <v>97500</v>
      </c>
      <c r="E217" s="25">
        <f>B217</f>
        <v>65000</v>
      </c>
      <c r="F217" s="25">
        <f>ROUND(E217*46%,0)</f>
        <v>29900</v>
      </c>
      <c r="G217" s="26">
        <f>SUM(E217:F217)</f>
        <v>94900</v>
      </c>
      <c r="H217" s="25">
        <f t="shared" si="38"/>
        <v>0</v>
      </c>
      <c r="I217" s="25">
        <f t="shared" si="38"/>
        <v>2600</v>
      </c>
      <c r="J217" s="26">
        <f t="shared" si="38"/>
        <v>2600</v>
      </c>
      <c r="K217" s="27">
        <f>J217</f>
        <v>2600</v>
      </c>
      <c r="L217" s="28">
        <f>J217-SUM(K217:K217)</f>
        <v>0</v>
      </c>
      <c r="O217" s="34"/>
      <c r="Q217" s="34"/>
      <c r="R217" s="34"/>
      <c r="S217" s="34"/>
      <c r="T217" s="34"/>
      <c r="U217" s="34"/>
      <c r="V217" s="34"/>
    </row>
    <row r="218" spans="1:22" ht="23.25" customHeight="1">
      <c r="A218" s="29" t="s">
        <v>48</v>
      </c>
      <c r="B218" s="30">
        <f t="shared" ref="B218:L218" si="39">SUM(B216:B217)</f>
        <v>130000</v>
      </c>
      <c r="C218" s="30">
        <f t="shared" si="39"/>
        <v>65000</v>
      </c>
      <c r="D218" s="31">
        <f t="shared" si="39"/>
        <v>195000</v>
      </c>
      <c r="E218" s="30">
        <f t="shared" si="39"/>
        <v>130000</v>
      </c>
      <c r="F218" s="30">
        <f t="shared" si="39"/>
        <v>59800</v>
      </c>
      <c r="G218" s="31">
        <f t="shared" si="39"/>
        <v>189800</v>
      </c>
      <c r="H218" s="30">
        <f t="shared" si="39"/>
        <v>0</v>
      </c>
      <c r="I218" s="30">
        <f t="shared" si="39"/>
        <v>5200</v>
      </c>
      <c r="J218" s="31">
        <f t="shared" si="39"/>
        <v>5200</v>
      </c>
      <c r="K218" s="32">
        <f t="shared" si="39"/>
        <v>5200</v>
      </c>
      <c r="L218" s="33">
        <f t="shared" si="39"/>
        <v>0</v>
      </c>
      <c r="O218" s="34"/>
      <c r="Q218" s="34"/>
      <c r="R218" s="34"/>
      <c r="S218" s="34"/>
      <c r="T218" s="34"/>
      <c r="U218" s="34"/>
      <c r="V218" s="34"/>
    </row>
    <row r="219" spans="1:22" ht="1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O219" s="34"/>
      <c r="Q219" s="34"/>
      <c r="R219" s="34"/>
      <c r="S219" s="34"/>
      <c r="T219" s="34"/>
      <c r="U219" s="34"/>
      <c r="V219" s="34"/>
    </row>
    <row r="220" spans="1:22" ht="1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O220" s="34"/>
      <c r="Q220" s="34"/>
      <c r="R220" s="34"/>
      <c r="S220" s="34"/>
      <c r="T220" s="34"/>
      <c r="U220" s="34"/>
      <c r="V220" s="34"/>
    </row>
    <row r="221" spans="1:22" ht="1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O221" s="12"/>
      <c r="Q221" s="12"/>
      <c r="R221" s="12"/>
      <c r="S221" s="12"/>
      <c r="T221" s="12"/>
      <c r="U221" s="12"/>
      <c r="V221" s="12"/>
    </row>
    <row r="222" spans="1:22" ht="1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O222" s="34"/>
      <c r="Q222" s="34"/>
      <c r="R222" s="34"/>
      <c r="S222" s="34"/>
      <c r="T222" s="34"/>
      <c r="U222" s="34"/>
      <c r="V222" s="34"/>
    </row>
    <row r="223" spans="1:22" ht="1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O223" s="34"/>
      <c r="P223" s="34"/>
      <c r="Q223" s="34"/>
      <c r="R223" s="34"/>
      <c r="S223" s="34"/>
      <c r="T223" s="34"/>
      <c r="U223" s="34"/>
      <c r="V223" s="34"/>
    </row>
    <row r="224" spans="1:22" ht="18" customHeight="1">
      <c r="A224" s="19" t="s">
        <v>39</v>
      </c>
      <c r="B224" s="60" t="str">
        <f>MASTER!B25</f>
        <v>EMPLOYEE 21</v>
      </c>
      <c r="C224" s="61"/>
      <c r="D224" s="61"/>
      <c r="E224" s="61"/>
      <c r="F224" s="62"/>
      <c r="G224" s="65" t="s">
        <v>40</v>
      </c>
      <c r="H224" s="66"/>
      <c r="I224" s="60" t="str">
        <f>MASTER!C25</f>
        <v>LECTURER</v>
      </c>
      <c r="J224" s="62"/>
      <c r="K224" s="20"/>
      <c r="L224" s="21"/>
      <c r="O224" s="35"/>
      <c r="Q224" s="35"/>
      <c r="R224" s="35"/>
      <c r="S224" s="35"/>
      <c r="T224" s="35"/>
      <c r="U224" s="35"/>
      <c r="V224" s="35"/>
    </row>
    <row r="225" spans="1:22" ht="17.25" customHeight="1">
      <c r="A225" s="67" t="s">
        <v>41</v>
      </c>
      <c r="B225" s="69" t="s">
        <v>42</v>
      </c>
      <c r="C225" s="70"/>
      <c r="D225" s="71"/>
      <c r="E225" s="57" t="s">
        <v>43</v>
      </c>
      <c r="F225" s="58"/>
      <c r="G225" s="59"/>
      <c r="H225" s="57" t="s">
        <v>44</v>
      </c>
      <c r="I225" s="58"/>
      <c r="J225" s="59"/>
      <c r="K225" s="38" t="s">
        <v>56</v>
      </c>
      <c r="L225" s="63" t="s">
        <v>45</v>
      </c>
      <c r="O225" s="34"/>
      <c r="Q225" s="34"/>
      <c r="R225" s="34"/>
      <c r="S225" s="34"/>
      <c r="T225" s="34"/>
      <c r="U225" s="34"/>
      <c r="V225" s="34"/>
    </row>
    <row r="226" spans="1:22" ht="17.25" customHeight="1">
      <c r="A226" s="68"/>
      <c r="B226" s="22" t="s">
        <v>46</v>
      </c>
      <c r="C226" s="22" t="s">
        <v>47</v>
      </c>
      <c r="D226" s="22" t="s">
        <v>48</v>
      </c>
      <c r="E226" s="23" t="s">
        <v>46</v>
      </c>
      <c r="F226" s="23" t="s">
        <v>47</v>
      </c>
      <c r="G226" s="23" t="s">
        <v>48</v>
      </c>
      <c r="H226" s="23" t="s">
        <v>46</v>
      </c>
      <c r="I226" s="23" t="s">
        <v>47</v>
      </c>
      <c r="J226" s="23" t="s">
        <v>48</v>
      </c>
      <c r="K226" s="39" t="str">
        <f>MASTER!E25</f>
        <v>GPF 2004</v>
      </c>
      <c r="L226" s="64"/>
      <c r="O226" s="34"/>
      <c r="Q226" s="34"/>
      <c r="R226" s="34"/>
      <c r="S226" s="34"/>
      <c r="T226" s="34"/>
      <c r="U226" s="34"/>
      <c r="V226" s="34"/>
    </row>
    <row r="227" spans="1:22" ht="20.25" customHeight="1">
      <c r="A227" s="24">
        <v>45292</v>
      </c>
      <c r="B227" s="25">
        <f>MASTER!D25</f>
        <v>80200</v>
      </c>
      <c r="C227" s="25">
        <f>ROUND(B227*50%,0)</f>
        <v>40100</v>
      </c>
      <c r="D227" s="26">
        <f>SUM(B227:C227)</f>
        <v>120300</v>
      </c>
      <c r="E227" s="25">
        <f>B227</f>
        <v>80200</v>
      </c>
      <c r="F227" s="25">
        <f>ROUND(E227*46%,0)</f>
        <v>36892</v>
      </c>
      <c r="G227" s="26">
        <f>SUM(E227:F227)</f>
        <v>117092</v>
      </c>
      <c r="H227" s="25">
        <f t="shared" ref="H227:J228" si="40">B227-E227</f>
        <v>0</v>
      </c>
      <c r="I227" s="25">
        <f t="shared" si="40"/>
        <v>3208</v>
      </c>
      <c r="J227" s="26">
        <f t="shared" si="40"/>
        <v>3208</v>
      </c>
      <c r="K227" s="27">
        <f>J227</f>
        <v>3208</v>
      </c>
      <c r="L227" s="28">
        <f>J227-SUM(K227:K227)</f>
        <v>0</v>
      </c>
      <c r="O227" s="34"/>
      <c r="Q227" s="34"/>
      <c r="R227" s="34"/>
      <c r="S227" s="34"/>
      <c r="T227" s="34"/>
      <c r="U227" s="34"/>
      <c r="V227" s="34"/>
    </row>
    <row r="228" spans="1:22" ht="20.25" customHeight="1">
      <c r="A228" s="24">
        <v>45323</v>
      </c>
      <c r="B228" s="25">
        <f>B227</f>
        <v>80200</v>
      </c>
      <c r="C228" s="25">
        <f>ROUND(B228*50%,0)</f>
        <v>40100</v>
      </c>
      <c r="D228" s="26">
        <f>SUM(B228:C228)</f>
        <v>120300</v>
      </c>
      <c r="E228" s="25">
        <f>B228</f>
        <v>80200</v>
      </c>
      <c r="F228" s="25">
        <f>ROUND(E228*46%,0)</f>
        <v>36892</v>
      </c>
      <c r="G228" s="26">
        <f>SUM(E228:F228)</f>
        <v>117092</v>
      </c>
      <c r="H228" s="25">
        <f t="shared" si="40"/>
        <v>0</v>
      </c>
      <c r="I228" s="25">
        <f t="shared" si="40"/>
        <v>3208</v>
      </c>
      <c r="J228" s="26">
        <f t="shared" si="40"/>
        <v>3208</v>
      </c>
      <c r="K228" s="27">
        <f>J228</f>
        <v>3208</v>
      </c>
      <c r="L228" s="28">
        <f>J228-SUM(K228:K228)</f>
        <v>0</v>
      </c>
      <c r="O228" s="34"/>
      <c r="Q228" s="34"/>
      <c r="R228" s="34"/>
      <c r="S228" s="34"/>
      <c r="T228" s="34"/>
      <c r="U228" s="34"/>
      <c r="V228" s="34"/>
    </row>
    <row r="229" spans="1:22" ht="23.25" customHeight="1">
      <c r="A229" s="29" t="s">
        <v>48</v>
      </c>
      <c r="B229" s="30">
        <f t="shared" ref="B229:L229" si="41">SUM(B227:B228)</f>
        <v>160400</v>
      </c>
      <c r="C229" s="30">
        <f t="shared" si="41"/>
        <v>80200</v>
      </c>
      <c r="D229" s="31">
        <f t="shared" si="41"/>
        <v>240600</v>
      </c>
      <c r="E229" s="30">
        <f t="shared" si="41"/>
        <v>160400</v>
      </c>
      <c r="F229" s="30">
        <f t="shared" si="41"/>
        <v>73784</v>
      </c>
      <c r="G229" s="31">
        <f t="shared" si="41"/>
        <v>234184</v>
      </c>
      <c r="H229" s="30">
        <f t="shared" si="41"/>
        <v>0</v>
      </c>
      <c r="I229" s="30">
        <f t="shared" si="41"/>
        <v>6416</v>
      </c>
      <c r="J229" s="31">
        <f t="shared" si="41"/>
        <v>6416</v>
      </c>
      <c r="K229" s="32">
        <f t="shared" si="41"/>
        <v>6416</v>
      </c>
      <c r="L229" s="33">
        <f t="shared" si="41"/>
        <v>0</v>
      </c>
      <c r="O229" s="34"/>
      <c r="Q229" s="34"/>
      <c r="R229" s="34"/>
      <c r="S229" s="34"/>
      <c r="T229" s="34"/>
      <c r="U229" s="34"/>
      <c r="V229" s="34"/>
    </row>
    <row r="230" spans="1:22" ht="1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O230" s="34"/>
      <c r="Q230" s="34"/>
      <c r="R230" s="34"/>
      <c r="S230" s="34"/>
      <c r="T230" s="34"/>
      <c r="U230" s="34"/>
      <c r="V230" s="34"/>
    </row>
    <row r="231" spans="1:22" ht="1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O231" s="34"/>
      <c r="Q231" s="34"/>
      <c r="R231" s="34"/>
      <c r="S231" s="34"/>
      <c r="T231" s="34"/>
      <c r="U231" s="34"/>
      <c r="V231" s="34"/>
    </row>
    <row r="232" spans="1:22" ht="1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O232" s="12"/>
      <c r="Q232" s="12"/>
      <c r="R232" s="12"/>
      <c r="S232" s="12"/>
      <c r="T232" s="12"/>
      <c r="U232" s="12"/>
      <c r="V232" s="12"/>
    </row>
    <row r="233" spans="1:22" ht="1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O233" s="34"/>
      <c r="Q233" s="34"/>
      <c r="R233" s="34"/>
      <c r="S233" s="34"/>
      <c r="T233" s="34"/>
      <c r="U233" s="34"/>
      <c r="V233" s="34"/>
    </row>
    <row r="234" spans="1:22" ht="1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O234" s="34"/>
      <c r="P234" s="34"/>
      <c r="Q234" s="34"/>
      <c r="R234" s="34"/>
      <c r="S234" s="34"/>
      <c r="T234" s="34"/>
      <c r="U234" s="34"/>
      <c r="V234" s="34"/>
    </row>
    <row r="235" spans="1:22" ht="18" customHeight="1">
      <c r="A235" s="19" t="s">
        <v>39</v>
      </c>
      <c r="B235" s="60" t="str">
        <f>MASTER!B26</f>
        <v>EMPLOYEE 22</v>
      </c>
      <c r="C235" s="61"/>
      <c r="D235" s="61"/>
      <c r="E235" s="61"/>
      <c r="F235" s="62"/>
      <c r="G235" s="65" t="s">
        <v>40</v>
      </c>
      <c r="H235" s="66"/>
      <c r="I235" s="60" t="str">
        <f>MASTER!C26</f>
        <v>LECTURER</v>
      </c>
      <c r="J235" s="62"/>
      <c r="K235" s="20"/>
      <c r="L235" s="21"/>
      <c r="O235" s="35"/>
      <c r="Q235" s="35"/>
      <c r="R235" s="35"/>
      <c r="S235" s="35"/>
      <c r="T235" s="35"/>
      <c r="U235" s="35"/>
      <c r="V235" s="35"/>
    </row>
    <row r="236" spans="1:22" ht="17.25" customHeight="1">
      <c r="A236" s="67" t="s">
        <v>41</v>
      </c>
      <c r="B236" s="69" t="s">
        <v>42</v>
      </c>
      <c r="C236" s="70"/>
      <c r="D236" s="71"/>
      <c r="E236" s="57" t="s">
        <v>43</v>
      </c>
      <c r="F236" s="58"/>
      <c r="G236" s="59"/>
      <c r="H236" s="57" t="s">
        <v>44</v>
      </c>
      <c r="I236" s="58"/>
      <c r="J236" s="59"/>
      <c r="K236" s="38" t="s">
        <v>56</v>
      </c>
      <c r="L236" s="63" t="s">
        <v>45</v>
      </c>
      <c r="O236" s="34"/>
      <c r="Q236" s="34"/>
      <c r="R236" s="34"/>
      <c r="S236" s="34"/>
      <c r="T236" s="34"/>
      <c r="U236" s="34"/>
      <c r="V236" s="34"/>
    </row>
    <row r="237" spans="1:22" ht="17.25" customHeight="1">
      <c r="A237" s="68"/>
      <c r="B237" s="22" t="s">
        <v>46</v>
      </c>
      <c r="C237" s="22" t="s">
        <v>47</v>
      </c>
      <c r="D237" s="22" t="s">
        <v>48</v>
      </c>
      <c r="E237" s="23" t="s">
        <v>46</v>
      </c>
      <c r="F237" s="23" t="s">
        <v>47</v>
      </c>
      <c r="G237" s="23" t="s">
        <v>48</v>
      </c>
      <c r="H237" s="23" t="s">
        <v>46</v>
      </c>
      <c r="I237" s="23" t="s">
        <v>47</v>
      </c>
      <c r="J237" s="23" t="s">
        <v>48</v>
      </c>
      <c r="K237" s="39" t="str">
        <f>MASTER!E26</f>
        <v>GPF</v>
      </c>
      <c r="L237" s="64"/>
      <c r="O237" s="34"/>
      <c r="Q237" s="34"/>
      <c r="R237" s="34"/>
      <c r="S237" s="34"/>
      <c r="T237" s="34"/>
      <c r="U237" s="34"/>
      <c r="V237" s="34"/>
    </row>
    <row r="238" spans="1:22" ht="20.25" customHeight="1">
      <c r="A238" s="24">
        <v>45292</v>
      </c>
      <c r="B238" s="25">
        <f>MASTER!D26</f>
        <v>80200</v>
      </c>
      <c r="C238" s="25">
        <f>ROUND(B238*50%,0)</f>
        <v>40100</v>
      </c>
      <c r="D238" s="26">
        <f>SUM(B238:C238)</f>
        <v>120300</v>
      </c>
      <c r="E238" s="25">
        <f>B238</f>
        <v>80200</v>
      </c>
      <c r="F238" s="25">
        <f>ROUND(E238*46%,0)</f>
        <v>36892</v>
      </c>
      <c r="G238" s="26">
        <f>SUM(E238:F238)</f>
        <v>117092</v>
      </c>
      <c r="H238" s="25">
        <f t="shared" ref="H238:J239" si="42">B238-E238</f>
        <v>0</v>
      </c>
      <c r="I238" s="25">
        <f t="shared" si="42"/>
        <v>3208</v>
      </c>
      <c r="J238" s="26">
        <f t="shared" si="42"/>
        <v>3208</v>
      </c>
      <c r="K238" s="27">
        <f>J238</f>
        <v>3208</v>
      </c>
      <c r="L238" s="28">
        <f>J238-SUM(K238:K238)</f>
        <v>0</v>
      </c>
      <c r="O238" s="34"/>
      <c r="Q238" s="34"/>
      <c r="R238" s="34"/>
      <c r="S238" s="34"/>
      <c r="T238" s="34"/>
      <c r="U238" s="34"/>
      <c r="V238" s="34"/>
    </row>
    <row r="239" spans="1:22" ht="20.25" customHeight="1">
      <c r="A239" s="24">
        <v>45323</v>
      </c>
      <c r="B239" s="25">
        <f>B238</f>
        <v>80200</v>
      </c>
      <c r="C239" s="25">
        <f>ROUND(B239*50%,0)</f>
        <v>40100</v>
      </c>
      <c r="D239" s="26">
        <f>SUM(B239:C239)</f>
        <v>120300</v>
      </c>
      <c r="E239" s="25">
        <f>B239</f>
        <v>80200</v>
      </c>
      <c r="F239" s="25">
        <f>ROUND(E239*46%,0)</f>
        <v>36892</v>
      </c>
      <c r="G239" s="26">
        <f>SUM(E239:F239)</f>
        <v>117092</v>
      </c>
      <c r="H239" s="25">
        <f t="shared" si="42"/>
        <v>0</v>
      </c>
      <c r="I239" s="25">
        <f t="shared" si="42"/>
        <v>3208</v>
      </c>
      <c r="J239" s="26">
        <f t="shared" si="42"/>
        <v>3208</v>
      </c>
      <c r="K239" s="27">
        <f>J239</f>
        <v>3208</v>
      </c>
      <c r="L239" s="28">
        <f>J239-SUM(K239:K239)</f>
        <v>0</v>
      </c>
      <c r="O239" s="34"/>
      <c r="Q239" s="34"/>
      <c r="R239" s="34"/>
      <c r="S239" s="34"/>
      <c r="T239" s="34"/>
      <c r="U239" s="34"/>
      <c r="V239" s="34"/>
    </row>
    <row r="240" spans="1:22" ht="23.25" customHeight="1">
      <c r="A240" s="29" t="s">
        <v>48</v>
      </c>
      <c r="B240" s="30">
        <f t="shared" ref="B240:L240" si="43">SUM(B238:B239)</f>
        <v>160400</v>
      </c>
      <c r="C240" s="30">
        <f t="shared" si="43"/>
        <v>80200</v>
      </c>
      <c r="D240" s="31">
        <f t="shared" si="43"/>
        <v>240600</v>
      </c>
      <c r="E240" s="30">
        <f t="shared" si="43"/>
        <v>160400</v>
      </c>
      <c r="F240" s="30">
        <f t="shared" si="43"/>
        <v>73784</v>
      </c>
      <c r="G240" s="31">
        <f t="shared" si="43"/>
        <v>234184</v>
      </c>
      <c r="H240" s="30">
        <f t="shared" si="43"/>
        <v>0</v>
      </c>
      <c r="I240" s="30">
        <f t="shared" si="43"/>
        <v>6416</v>
      </c>
      <c r="J240" s="31">
        <f t="shared" si="43"/>
        <v>6416</v>
      </c>
      <c r="K240" s="32">
        <f t="shared" si="43"/>
        <v>6416</v>
      </c>
      <c r="L240" s="33">
        <f t="shared" si="43"/>
        <v>0</v>
      </c>
      <c r="O240" s="34"/>
      <c r="Q240" s="34"/>
      <c r="R240" s="34"/>
      <c r="S240" s="34"/>
      <c r="T240" s="34"/>
      <c r="U240" s="34"/>
      <c r="V240" s="34"/>
    </row>
    <row r="241" spans="1:22" ht="1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O241" s="34"/>
      <c r="Q241" s="34"/>
      <c r="R241" s="34"/>
      <c r="S241" s="34"/>
      <c r="T241" s="34"/>
      <c r="U241" s="34"/>
      <c r="V241" s="34"/>
    </row>
    <row r="242" spans="1:22" ht="1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O242" s="34"/>
      <c r="Q242" s="34"/>
      <c r="R242" s="34"/>
      <c r="S242" s="34"/>
      <c r="T242" s="34"/>
      <c r="U242" s="34"/>
      <c r="V242" s="34"/>
    </row>
    <row r="243" spans="1:22" ht="1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O243" s="12"/>
      <c r="Q243" s="12"/>
      <c r="R243" s="12"/>
      <c r="S243" s="12"/>
      <c r="T243" s="12"/>
      <c r="U243" s="12"/>
      <c r="V243" s="12"/>
    </row>
    <row r="244" spans="1:22" ht="1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O244" s="34"/>
      <c r="Q244" s="34"/>
      <c r="R244" s="34"/>
      <c r="S244" s="34"/>
      <c r="T244" s="34"/>
      <c r="U244" s="34"/>
      <c r="V244" s="34"/>
    </row>
    <row r="245" spans="1:22" ht="1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O245" s="34"/>
      <c r="P245" s="34"/>
      <c r="Q245" s="34"/>
      <c r="R245" s="34"/>
      <c r="S245" s="34"/>
      <c r="T245" s="34"/>
      <c r="U245" s="34"/>
      <c r="V245" s="34"/>
    </row>
    <row r="246" spans="1:22" ht="18" customHeight="1">
      <c r="A246" s="19" t="s">
        <v>39</v>
      </c>
      <c r="B246" s="60" t="str">
        <f>MASTER!B27</f>
        <v>EMPLOYEE 23</v>
      </c>
      <c r="C246" s="61"/>
      <c r="D246" s="61"/>
      <c r="E246" s="61"/>
      <c r="F246" s="62"/>
      <c r="G246" s="65" t="s">
        <v>40</v>
      </c>
      <c r="H246" s="66"/>
      <c r="I246" s="60" t="str">
        <f>MASTER!C27</f>
        <v>LECTURER</v>
      </c>
      <c r="J246" s="62"/>
      <c r="K246" s="20"/>
      <c r="L246" s="21"/>
      <c r="O246" s="35"/>
      <c r="Q246" s="35"/>
      <c r="R246" s="35"/>
      <c r="S246" s="35"/>
      <c r="T246" s="35"/>
      <c r="U246" s="35"/>
      <c r="V246" s="35"/>
    </row>
    <row r="247" spans="1:22" ht="17.25" customHeight="1">
      <c r="A247" s="67" t="s">
        <v>41</v>
      </c>
      <c r="B247" s="69" t="s">
        <v>42</v>
      </c>
      <c r="C247" s="70"/>
      <c r="D247" s="71"/>
      <c r="E247" s="57" t="s">
        <v>43</v>
      </c>
      <c r="F247" s="58"/>
      <c r="G247" s="59"/>
      <c r="H247" s="57" t="s">
        <v>44</v>
      </c>
      <c r="I247" s="58"/>
      <c r="J247" s="59"/>
      <c r="K247" s="38" t="s">
        <v>56</v>
      </c>
      <c r="L247" s="63" t="s">
        <v>45</v>
      </c>
      <c r="O247" s="34"/>
      <c r="Q247" s="34"/>
      <c r="R247" s="34"/>
      <c r="S247" s="34"/>
      <c r="T247" s="34"/>
      <c r="U247" s="34"/>
      <c r="V247" s="34"/>
    </row>
    <row r="248" spans="1:22" ht="17.25" customHeight="1">
      <c r="A248" s="68"/>
      <c r="B248" s="22" t="s">
        <v>46</v>
      </c>
      <c r="C248" s="22" t="s">
        <v>47</v>
      </c>
      <c r="D248" s="22" t="s">
        <v>48</v>
      </c>
      <c r="E248" s="23" t="s">
        <v>46</v>
      </c>
      <c r="F248" s="23" t="s">
        <v>47</v>
      </c>
      <c r="G248" s="23" t="s">
        <v>48</v>
      </c>
      <c r="H248" s="23" t="s">
        <v>46</v>
      </c>
      <c r="I248" s="23" t="s">
        <v>47</v>
      </c>
      <c r="J248" s="23" t="s">
        <v>48</v>
      </c>
      <c r="K248" s="39" t="str">
        <f>MASTER!E27</f>
        <v>GPF</v>
      </c>
      <c r="L248" s="64"/>
      <c r="O248" s="34"/>
      <c r="Q248" s="34"/>
      <c r="R248" s="34"/>
      <c r="S248" s="34"/>
      <c r="T248" s="34"/>
      <c r="U248" s="34"/>
      <c r="V248" s="34"/>
    </row>
    <row r="249" spans="1:22" ht="20.25" customHeight="1">
      <c r="A249" s="24">
        <v>45292</v>
      </c>
      <c r="B249" s="25">
        <f>MASTER!D27</f>
        <v>80200</v>
      </c>
      <c r="C249" s="25">
        <f>ROUND(B249*50%,0)</f>
        <v>40100</v>
      </c>
      <c r="D249" s="26">
        <f>SUM(B249:C249)</f>
        <v>120300</v>
      </c>
      <c r="E249" s="25">
        <f>B249</f>
        <v>80200</v>
      </c>
      <c r="F249" s="25">
        <f>ROUND(E249*46%,0)</f>
        <v>36892</v>
      </c>
      <c r="G249" s="26">
        <f>SUM(E249:F249)</f>
        <v>117092</v>
      </c>
      <c r="H249" s="25">
        <f t="shared" ref="H249:J250" si="44">B249-E249</f>
        <v>0</v>
      </c>
      <c r="I249" s="25">
        <f t="shared" si="44"/>
        <v>3208</v>
      </c>
      <c r="J249" s="26">
        <f t="shared" si="44"/>
        <v>3208</v>
      </c>
      <c r="K249" s="27">
        <f>J249</f>
        <v>3208</v>
      </c>
      <c r="L249" s="28">
        <f>J249-SUM(K249:K249)</f>
        <v>0</v>
      </c>
      <c r="O249" s="34"/>
      <c r="Q249" s="34"/>
      <c r="R249" s="34"/>
      <c r="S249" s="34"/>
      <c r="T249" s="34"/>
      <c r="U249" s="34"/>
      <c r="V249" s="34"/>
    </row>
    <row r="250" spans="1:22" ht="20.25" customHeight="1">
      <c r="A250" s="24">
        <v>45323</v>
      </c>
      <c r="B250" s="25">
        <f>B249</f>
        <v>80200</v>
      </c>
      <c r="C250" s="25">
        <f>ROUND(B250*50%,0)</f>
        <v>40100</v>
      </c>
      <c r="D250" s="26">
        <f>SUM(B250:C250)</f>
        <v>120300</v>
      </c>
      <c r="E250" s="25">
        <f>B250</f>
        <v>80200</v>
      </c>
      <c r="F250" s="25">
        <f>ROUND(E250*46%,0)</f>
        <v>36892</v>
      </c>
      <c r="G250" s="26">
        <f>SUM(E250:F250)</f>
        <v>117092</v>
      </c>
      <c r="H250" s="25">
        <f t="shared" si="44"/>
        <v>0</v>
      </c>
      <c r="I250" s="25">
        <f t="shared" si="44"/>
        <v>3208</v>
      </c>
      <c r="J250" s="26">
        <f t="shared" si="44"/>
        <v>3208</v>
      </c>
      <c r="K250" s="27">
        <f>J250</f>
        <v>3208</v>
      </c>
      <c r="L250" s="28">
        <f>J250-SUM(K250:K250)</f>
        <v>0</v>
      </c>
      <c r="O250" s="34"/>
      <c r="Q250" s="34"/>
      <c r="R250" s="34"/>
      <c r="S250" s="34"/>
      <c r="T250" s="34"/>
      <c r="U250" s="34"/>
      <c r="V250" s="34"/>
    </row>
    <row r="251" spans="1:22" ht="23.25" customHeight="1">
      <c r="A251" s="29" t="s">
        <v>48</v>
      </c>
      <c r="B251" s="30">
        <f t="shared" ref="B251:L251" si="45">SUM(B249:B250)</f>
        <v>160400</v>
      </c>
      <c r="C251" s="30">
        <f t="shared" si="45"/>
        <v>80200</v>
      </c>
      <c r="D251" s="31">
        <f t="shared" si="45"/>
        <v>240600</v>
      </c>
      <c r="E251" s="30">
        <f t="shared" si="45"/>
        <v>160400</v>
      </c>
      <c r="F251" s="30">
        <f t="shared" si="45"/>
        <v>73784</v>
      </c>
      <c r="G251" s="31">
        <f t="shared" si="45"/>
        <v>234184</v>
      </c>
      <c r="H251" s="30">
        <f t="shared" si="45"/>
        <v>0</v>
      </c>
      <c r="I251" s="30">
        <f t="shared" si="45"/>
        <v>6416</v>
      </c>
      <c r="J251" s="31">
        <f t="shared" si="45"/>
        <v>6416</v>
      </c>
      <c r="K251" s="32">
        <f t="shared" si="45"/>
        <v>6416</v>
      </c>
      <c r="L251" s="33">
        <f t="shared" si="45"/>
        <v>0</v>
      </c>
      <c r="O251" s="34"/>
      <c r="Q251" s="34"/>
      <c r="R251" s="34"/>
      <c r="S251" s="34"/>
      <c r="T251" s="34"/>
      <c r="U251" s="34"/>
      <c r="V251" s="34"/>
    </row>
    <row r="252" spans="1:22" ht="1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O252" s="34"/>
      <c r="Q252" s="34"/>
      <c r="R252" s="34"/>
      <c r="S252" s="34"/>
      <c r="T252" s="34"/>
      <c r="U252" s="34"/>
      <c r="V252" s="34"/>
    </row>
    <row r="253" spans="1:22" ht="1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O253" s="34"/>
      <c r="Q253" s="34"/>
      <c r="R253" s="34"/>
      <c r="S253" s="34"/>
      <c r="T253" s="34"/>
      <c r="U253" s="34"/>
      <c r="V253" s="34"/>
    </row>
    <row r="254" spans="1:22" ht="1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O254" s="12"/>
      <c r="Q254" s="12"/>
      <c r="R254" s="12"/>
      <c r="S254" s="12"/>
      <c r="T254" s="12"/>
      <c r="U254" s="12"/>
      <c r="V254" s="12"/>
    </row>
    <row r="255" spans="1:22" ht="1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O255" s="34"/>
      <c r="Q255" s="34"/>
      <c r="R255" s="34"/>
      <c r="S255" s="34"/>
      <c r="T255" s="34"/>
      <c r="U255" s="34"/>
      <c r="V255" s="34"/>
    </row>
    <row r="256" spans="1:22" ht="1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O256" s="34"/>
      <c r="P256" s="34"/>
      <c r="Q256" s="34"/>
      <c r="R256" s="34"/>
      <c r="S256" s="34"/>
      <c r="T256" s="34"/>
      <c r="U256" s="34"/>
      <c r="V256" s="34"/>
    </row>
    <row r="257" spans="1:22" ht="18" customHeight="1">
      <c r="A257" s="19" t="s">
        <v>39</v>
      </c>
      <c r="B257" s="60" t="str">
        <f>MASTER!B28</f>
        <v>EMPLOYEE 24</v>
      </c>
      <c r="C257" s="61"/>
      <c r="D257" s="61"/>
      <c r="E257" s="61"/>
      <c r="F257" s="62"/>
      <c r="G257" s="65" t="s">
        <v>40</v>
      </c>
      <c r="H257" s="66"/>
      <c r="I257" s="60" t="str">
        <f>MASTER!C28</f>
        <v>LECTURER</v>
      </c>
      <c r="J257" s="62"/>
      <c r="K257" s="20"/>
      <c r="L257" s="21"/>
      <c r="O257" s="35"/>
      <c r="Q257" s="35"/>
      <c r="R257" s="35"/>
      <c r="S257" s="35"/>
      <c r="T257" s="35"/>
      <c r="U257" s="35"/>
      <c r="V257" s="35"/>
    </row>
    <row r="258" spans="1:22" ht="17.25" customHeight="1">
      <c r="A258" s="67" t="s">
        <v>41</v>
      </c>
      <c r="B258" s="69" t="s">
        <v>42</v>
      </c>
      <c r="C258" s="70"/>
      <c r="D258" s="71"/>
      <c r="E258" s="57" t="s">
        <v>43</v>
      </c>
      <c r="F258" s="58"/>
      <c r="G258" s="59"/>
      <c r="H258" s="57" t="s">
        <v>44</v>
      </c>
      <c r="I258" s="58"/>
      <c r="J258" s="59"/>
      <c r="K258" s="38" t="s">
        <v>56</v>
      </c>
      <c r="L258" s="63" t="s">
        <v>45</v>
      </c>
      <c r="O258" s="34"/>
      <c r="Q258" s="34"/>
      <c r="R258" s="34"/>
      <c r="S258" s="34"/>
      <c r="T258" s="34"/>
      <c r="U258" s="34"/>
      <c r="V258" s="34"/>
    </row>
    <row r="259" spans="1:22" ht="17.25" customHeight="1">
      <c r="A259" s="68"/>
      <c r="B259" s="22" t="s">
        <v>46</v>
      </c>
      <c r="C259" s="22" t="s">
        <v>47</v>
      </c>
      <c r="D259" s="22" t="s">
        <v>48</v>
      </c>
      <c r="E259" s="23" t="s">
        <v>46</v>
      </c>
      <c r="F259" s="23" t="s">
        <v>47</v>
      </c>
      <c r="G259" s="23" t="s">
        <v>48</v>
      </c>
      <c r="H259" s="23" t="s">
        <v>46</v>
      </c>
      <c r="I259" s="23" t="s">
        <v>47</v>
      </c>
      <c r="J259" s="23" t="s">
        <v>48</v>
      </c>
      <c r="K259" s="39" t="str">
        <f>MASTER!E28</f>
        <v>GPF</v>
      </c>
      <c r="L259" s="64"/>
      <c r="O259" s="34"/>
      <c r="Q259" s="34"/>
      <c r="R259" s="34"/>
      <c r="S259" s="34"/>
      <c r="T259" s="34"/>
      <c r="U259" s="34"/>
      <c r="V259" s="34"/>
    </row>
    <row r="260" spans="1:22" ht="20.25" customHeight="1">
      <c r="A260" s="24">
        <v>45292</v>
      </c>
      <c r="B260" s="25">
        <f>MASTER!D28</f>
        <v>80200</v>
      </c>
      <c r="C260" s="25">
        <f>ROUND(B260*50%,0)</f>
        <v>40100</v>
      </c>
      <c r="D260" s="26">
        <f>SUM(B260:C260)</f>
        <v>120300</v>
      </c>
      <c r="E260" s="25">
        <f>B260</f>
        <v>80200</v>
      </c>
      <c r="F260" s="25">
        <f>ROUND(E260*46%,0)</f>
        <v>36892</v>
      </c>
      <c r="G260" s="26">
        <f>SUM(E260:F260)</f>
        <v>117092</v>
      </c>
      <c r="H260" s="25">
        <f t="shared" ref="H260:J261" si="46">B260-E260</f>
        <v>0</v>
      </c>
      <c r="I260" s="25">
        <f t="shared" si="46"/>
        <v>3208</v>
      </c>
      <c r="J260" s="26">
        <f t="shared" si="46"/>
        <v>3208</v>
      </c>
      <c r="K260" s="27">
        <f>J260</f>
        <v>3208</v>
      </c>
      <c r="L260" s="28">
        <f>J260-SUM(K260:K260)</f>
        <v>0</v>
      </c>
      <c r="O260" s="34"/>
      <c r="Q260" s="34"/>
      <c r="R260" s="34"/>
      <c r="S260" s="34"/>
      <c r="T260" s="34"/>
      <c r="U260" s="34"/>
      <c r="V260" s="34"/>
    </row>
    <row r="261" spans="1:22" ht="20.25" customHeight="1">
      <c r="A261" s="24">
        <v>45323</v>
      </c>
      <c r="B261" s="25">
        <f>B260</f>
        <v>80200</v>
      </c>
      <c r="C261" s="25">
        <f>ROUND(B261*50%,0)</f>
        <v>40100</v>
      </c>
      <c r="D261" s="26">
        <f>SUM(B261:C261)</f>
        <v>120300</v>
      </c>
      <c r="E261" s="25">
        <f>B261</f>
        <v>80200</v>
      </c>
      <c r="F261" s="25">
        <f>ROUND(E261*46%,0)</f>
        <v>36892</v>
      </c>
      <c r="G261" s="26">
        <f>SUM(E261:F261)</f>
        <v>117092</v>
      </c>
      <c r="H261" s="25">
        <f t="shared" si="46"/>
        <v>0</v>
      </c>
      <c r="I261" s="25">
        <f t="shared" si="46"/>
        <v>3208</v>
      </c>
      <c r="J261" s="26">
        <f t="shared" si="46"/>
        <v>3208</v>
      </c>
      <c r="K261" s="27">
        <f>J261</f>
        <v>3208</v>
      </c>
      <c r="L261" s="28">
        <f>J261-SUM(K261:K261)</f>
        <v>0</v>
      </c>
      <c r="O261" s="34"/>
      <c r="Q261" s="34"/>
      <c r="R261" s="34"/>
      <c r="S261" s="34"/>
      <c r="T261" s="34"/>
      <c r="U261" s="34"/>
      <c r="V261" s="34"/>
    </row>
    <row r="262" spans="1:22" ht="23.25" customHeight="1">
      <c r="A262" s="29" t="s">
        <v>48</v>
      </c>
      <c r="B262" s="30">
        <f t="shared" ref="B262:L262" si="47">SUM(B260:B261)</f>
        <v>160400</v>
      </c>
      <c r="C262" s="30">
        <f t="shared" si="47"/>
        <v>80200</v>
      </c>
      <c r="D262" s="31">
        <f t="shared" si="47"/>
        <v>240600</v>
      </c>
      <c r="E262" s="30">
        <f t="shared" si="47"/>
        <v>160400</v>
      </c>
      <c r="F262" s="30">
        <f t="shared" si="47"/>
        <v>73784</v>
      </c>
      <c r="G262" s="31">
        <f t="shared" si="47"/>
        <v>234184</v>
      </c>
      <c r="H262" s="30">
        <f t="shared" si="47"/>
        <v>0</v>
      </c>
      <c r="I262" s="30">
        <f t="shared" si="47"/>
        <v>6416</v>
      </c>
      <c r="J262" s="31">
        <f t="shared" si="47"/>
        <v>6416</v>
      </c>
      <c r="K262" s="32">
        <f t="shared" si="47"/>
        <v>6416</v>
      </c>
      <c r="L262" s="33">
        <f t="shared" si="47"/>
        <v>0</v>
      </c>
      <c r="O262" s="34"/>
      <c r="Q262" s="34"/>
      <c r="R262" s="34"/>
      <c r="S262" s="34"/>
      <c r="T262" s="34"/>
      <c r="U262" s="34"/>
      <c r="V262" s="34"/>
    </row>
    <row r="263" spans="1:22" ht="1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O263" s="34"/>
      <c r="Q263" s="34"/>
      <c r="R263" s="34"/>
      <c r="S263" s="34"/>
      <c r="T263" s="34"/>
      <c r="U263" s="34"/>
      <c r="V263" s="34"/>
    </row>
    <row r="264" spans="1:22" ht="1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O264" s="34"/>
      <c r="Q264" s="34"/>
      <c r="R264" s="34"/>
      <c r="S264" s="34"/>
      <c r="T264" s="34"/>
      <c r="U264" s="34"/>
      <c r="V264" s="34"/>
    </row>
    <row r="265" spans="1:22" ht="1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O265" s="12"/>
      <c r="Q265" s="12"/>
      <c r="R265" s="12"/>
      <c r="S265" s="12"/>
      <c r="T265" s="12"/>
      <c r="U265" s="12"/>
      <c r="V265" s="12"/>
    </row>
    <row r="266" spans="1:22" ht="1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O266" s="34"/>
      <c r="Q266" s="34"/>
      <c r="R266" s="34"/>
      <c r="S266" s="34"/>
      <c r="T266" s="34"/>
      <c r="U266" s="34"/>
      <c r="V266" s="34"/>
    </row>
    <row r="267" spans="1:22" ht="1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O267" s="34"/>
      <c r="P267" s="34"/>
      <c r="Q267" s="34"/>
      <c r="R267" s="34"/>
      <c r="S267" s="34"/>
      <c r="T267" s="34"/>
      <c r="U267" s="34"/>
      <c r="V267" s="34"/>
    </row>
    <row r="268" spans="1:22" ht="18" customHeight="1">
      <c r="A268" s="19" t="s">
        <v>39</v>
      </c>
      <c r="B268" s="60" t="str">
        <f>MASTER!B29</f>
        <v>EMPLOYEE 25</v>
      </c>
      <c r="C268" s="61"/>
      <c r="D268" s="61"/>
      <c r="E268" s="61"/>
      <c r="F268" s="62"/>
      <c r="G268" s="65" t="s">
        <v>40</v>
      </c>
      <c r="H268" s="66"/>
      <c r="I268" s="60" t="str">
        <f>MASTER!C29</f>
        <v>LECTURER</v>
      </c>
      <c r="J268" s="62"/>
      <c r="K268" s="20"/>
      <c r="L268" s="21"/>
      <c r="O268" s="35"/>
      <c r="Q268" s="35"/>
      <c r="R268" s="35"/>
      <c r="S268" s="35"/>
      <c r="T268" s="35"/>
      <c r="U268" s="35"/>
      <c r="V268" s="35"/>
    </row>
    <row r="269" spans="1:22" ht="17.25" customHeight="1">
      <c r="A269" s="67" t="s">
        <v>41</v>
      </c>
      <c r="B269" s="69" t="s">
        <v>42</v>
      </c>
      <c r="C269" s="70"/>
      <c r="D269" s="71"/>
      <c r="E269" s="57" t="s">
        <v>43</v>
      </c>
      <c r="F269" s="58"/>
      <c r="G269" s="59"/>
      <c r="H269" s="57" t="s">
        <v>44</v>
      </c>
      <c r="I269" s="58"/>
      <c r="J269" s="59"/>
      <c r="K269" s="38" t="s">
        <v>56</v>
      </c>
      <c r="L269" s="63" t="s">
        <v>45</v>
      </c>
      <c r="O269" s="34"/>
      <c r="Q269" s="34"/>
      <c r="R269" s="34"/>
      <c r="S269" s="34"/>
      <c r="T269" s="34"/>
      <c r="U269" s="34"/>
      <c r="V269" s="34"/>
    </row>
    <row r="270" spans="1:22" ht="17.25" customHeight="1">
      <c r="A270" s="68"/>
      <c r="B270" s="22" t="s">
        <v>46</v>
      </c>
      <c r="C270" s="22" t="s">
        <v>47</v>
      </c>
      <c r="D270" s="22" t="s">
        <v>48</v>
      </c>
      <c r="E270" s="23" t="s">
        <v>46</v>
      </c>
      <c r="F270" s="23" t="s">
        <v>47</v>
      </c>
      <c r="G270" s="23" t="s">
        <v>48</v>
      </c>
      <c r="H270" s="23" t="s">
        <v>46</v>
      </c>
      <c r="I270" s="23" t="s">
        <v>47</v>
      </c>
      <c r="J270" s="23" t="s">
        <v>48</v>
      </c>
      <c r="K270" s="39" t="str">
        <f>MASTER!E29</f>
        <v>GPF 2004</v>
      </c>
      <c r="L270" s="64"/>
      <c r="O270" s="34"/>
      <c r="Q270" s="34"/>
      <c r="R270" s="34"/>
      <c r="S270" s="34"/>
      <c r="T270" s="34"/>
      <c r="U270" s="34"/>
      <c r="V270" s="34"/>
    </row>
    <row r="271" spans="1:22" ht="20.25" customHeight="1">
      <c r="A271" s="24">
        <v>45292</v>
      </c>
      <c r="B271" s="25">
        <f>MASTER!D29</f>
        <v>80200</v>
      </c>
      <c r="C271" s="25">
        <f>ROUND(B271*50%,0)</f>
        <v>40100</v>
      </c>
      <c r="D271" s="26">
        <f>SUM(B271:C271)</f>
        <v>120300</v>
      </c>
      <c r="E271" s="25">
        <f>B271</f>
        <v>80200</v>
      </c>
      <c r="F271" s="25">
        <f>ROUND(E271*46%,0)</f>
        <v>36892</v>
      </c>
      <c r="G271" s="26">
        <f>SUM(E271:F271)</f>
        <v>117092</v>
      </c>
      <c r="H271" s="25">
        <f t="shared" ref="H271:J272" si="48">B271-E271</f>
        <v>0</v>
      </c>
      <c r="I271" s="25">
        <f t="shared" si="48"/>
        <v>3208</v>
      </c>
      <c r="J271" s="26">
        <f t="shared" si="48"/>
        <v>3208</v>
      </c>
      <c r="K271" s="27">
        <f>J271</f>
        <v>3208</v>
      </c>
      <c r="L271" s="28">
        <f>J271-SUM(K271:K271)</f>
        <v>0</v>
      </c>
      <c r="O271" s="34"/>
      <c r="Q271" s="34"/>
      <c r="R271" s="34"/>
      <c r="S271" s="34"/>
      <c r="T271" s="34"/>
      <c r="U271" s="34"/>
      <c r="V271" s="34"/>
    </row>
    <row r="272" spans="1:22" ht="20.25" customHeight="1">
      <c r="A272" s="24">
        <v>45323</v>
      </c>
      <c r="B272" s="25">
        <f>B271</f>
        <v>80200</v>
      </c>
      <c r="C272" s="25">
        <f>ROUND(B272*50%,0)</f>
        <v>40100</v>
      </c>
      <c r="D272" s="26">
        <f>SUM(B272:C272)</f>
        <v>120300</v>
      </c>
      <c r="E272" s="25">
        <f>B272</f>
        <v>80200</v>
      </c>
      <c r="F272" s="25">
        <f>ROUND(E272*46%,0)</f>
        <v>36892</v>
      </c>
      <c r="G272" s="26">
        <f>SUM(E272:F272)</f>
        <v>117092</v>
      </c>
      <c r="H272" s="25">
        <f t="shared" si="48"/>
        <v>0</v>
      </c>
      <c r="I272" s="25">
        <f t="shared" si="48"/>
        <v>3208</v>
      </c>
      <c r="J272" s="26">
        <f t="shared" si="48"/>
        <v>3208</v>
      </c>
      <c r="K272" s="27">
        <f>J272</f>
        <v>3208</v>
      </c>
      <c r="L272" s="28">
        <f>J272-SUM(K272:K272)</f>
        <v>0</v>
      </c>
      <c r="O272" s="34"/>
      <c r="Q272" s="34"/>
      <c r="R272" s="34"/>
      <c r="S272" s="34"/>
      <c r="T272" s="34"/>
      <c r="U272" s="34"/>
      <c r="V272" s="34"/>
    </row>
    <row r="273" spans="1:22" ht="23.25" customHeight="1">
      <c r="A273" s="29" t="s">
        <v>48</v>
      </c>
      <c r="B273" s="30">
        <f t="shared" ref="B273:L273" si="49">SUM(B271:B272)</f>
        <v>160400</v>
      </c>
      <c r="C273" s="30">
        <f t="shared" si="49"/>
        <v>80200</v>
      </c>
      <c r="D273" s="31">
        <f t="shared" si="49"/>
        <v>240600</v>
      </c>
      <c r="E273" s="30">
        <f t="shared" si="49"/>
        <v>160400</v>
      </c>
      <c r="F273" s="30">
        <f t="shared" si="49"/>
        <v>73784</v>
      </c>
      <c r="G273" s="31">
        <f t="shared" si="49"/>
        <v>234184</v>
      </c>
      <c r="H273" s="30">
        <f t="shared" si="49"/>
        <v>0</v>
      </c>
      <c r="I273" s="30">
        <f t="shared" si="49"/>
        <v>6416</v>
      </c>
      <c r="J273" s="31">
        <f t="shared" si="49"/>
        <v>6416</v>
      </c>
      <c r="K273" s="32">
        <f t="shared" si="49"/>
        <v>6416</v>
      </c>
      <c r="L273" s="33">
        <f t="shared" si="49"/>
        <v>0</v>
      </c>
      <c r="O273" s="34"/>
      <c r="Q273" s="34"/>
      <c r="R273" s="34"/>
      <c r="S273" s="34"/>
      <c r="T273" s="34"/>
      <c r="U273" s="34"/>
      <c r="V273" s="34"/>
    </row>
    <row r="274" spans="1:22" ht="1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O274" s="34"/>
      <c r="Q274" s="34"/>
      <c r="R274" s="34"/>
      <c r="S274" s="34"/>
      <c r="T274" s="34"/>
      <c r="U274" s="34"/>
      <c r="V274" s="34"/>
    </row>
    <row r="275" spans="1:22" ht="1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O275" s="34"/>
      <c r="Q275" s="34"/>
      <c r="R275" s="34"/>
      <c r="S275" s="34"/>
      <c r="T275" s="34"/>
      <c r="U275" s="34"/>
      <c r="V275" s="34"/>
    </row>
    <row r="276" spans="1:22" ht="1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O276" s="12"/>
      <c r="Q276" s="12"/>
      <c r="R276" s="12"/>
      <c r="S276" s="12"/>
      <c r="T276" s="12"/>
      <c r="U276" s="12"/>
      <c r="V276" s="12"/>
    </row>
    <row r="277" spans="1:22" ht="1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O277" s="34"/>
      <c r="Q277" s="34"/>
      <c r="R277" s="34"/>
      <c r="S277" s="34"/>
      <c r="T277" s="34"/>
      <c r="U277" s="34"/>
      <c r="V277" s="34"/>
    </row>
    <row r="278" spans="1:22" ht="1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O278" s="34"/>
      <c r="P278" s="34"/>
      <c r="Q278" s="34"/>
      <c r="R278" s="34"/>
      <c r="S278" s="34"/>
      <c r="T278" s="34"/>
      <c r="U278" s="34"/>
      <c r="V278" s="34"/>
    </row>
    <row r="279" spans="1:22" ht="18" customHeight="1">
      <c r="A279" s="19" t="s">
        <v>39</v>
      </c>
      <c r="B279" s="60" t="str">
        <f>MASTER!B30</f>
        <v>EMPLOYEE 26</v>
      </c>
      <c r="C279" s="61"/>
      <c r="D279" s="61"/>
      <c r="E279" s="61"/>
      <c r="F279" s="62"/>
      <c r="G279" s="65" t="s">
        <v>40</v>
      </c>
      <c r="H279" s="66"/>
      <c r="I279" s="60" t="str">
        <f>MASTER!C30</f>
        <v>LECTURER</v>
      </c>
      <c r="J279" s="62"/>
      <c r="K279" s="20"/>
      <c r="L279" s="21"/>
      <c r="O279" s="35"/>
      <c r="Q279" s="35"/>
      <c r="R279" s="35"/>
      <c r="S279" s="35"/>
      <c r="T279" s="35"/>
      <c r="U279" s="35"/>
      <c r="V279" s="35"/>
    </row>
    <row r="280" spans="1:22" ht="17.25" customHeight="1">
      <c r="A280" s="67" t="s">
        <v>41</v>
      </c>
      <c r="B280" s="69" t="s">
        <v>42</v>
      </c>
      <c r="C280" s="70"/>
      <c r="D280" s="71"/>
      <c r="E280" s="57" t="s">
        <v>43</v>
      </c>
      <c r="F280" s="58"/>
      <c r="G280" s="59"/>
      <c r="H280" s="57" t="s">
        <v>44</v>
      </c>
      <c r="I280" s="58"/>
      <c r="J280" s="59"/>
      <c r="K280" s="38" t="s">
        <v>56</v>
      </c>
      <c r="L280" s="63" t="s">
        <v>45</v>
      </c>
      <c r="O280" s="34"/>
      <c r="Q280" s="34"/>
      <c r="R280" s="34"/>
      <c r="S280" s="34"/>
      <c r="T280" s="34"/>
      <c r="U280" s="34"/>
      <c r="V280" s="34"/>
    </row>
    <row r="281" spans="1:22" ht="17.25" customHeight="1">
      <c r="A281" s="68"/>
      <c r="B281" s="22" t="s">
        <v>46</v>
      </c>
      <c r="C281" s="22" t="s">
        <v>47</v>
      </c>
      <c r="D281" s="22" t="s">
        <v>48</v>
      </c>
      <c r="E281" s="23" t="s">
        <v>46</v>
      </c>
      <c r="F281" s="23" t="s">
        <v>47</v>
      </c>
      <c r="G281" s="23" t="s">
        <v>48</v>
      </c>
      <c r="H281" s="23" t="s">
        <v>46</v>
      </c>
      <c r="I281" s="23" t="s">
        <v>47</v>
      </c>
      <c r="J281" s="23" t="s">
        <v>48</v>
      </c>
      <c r="K281" s="39" t="str">
        <f>MASTER!E30</f>
        <v>GPF 2004</v>
      </c>
      <c r="L281" s="64"/>
      <c r="O281" s="34"/>
      <c r="Q281" s="34"/>
      <c r="R281" s="34"/>
      <c r="S281" s="34"/>
      <c r="T281" s="34"/>
      <c r="U281" s="34"/>
      <c r="V281" s="34"/>
    </row>
    <row r="282" spans="1:22" ht="20.25" customHeight="1">
      <c r="A282" s="24">
        <v>45292</v>
      </c>
      <c r="B282" s="25">
        <f>MASTER!D30</f>
        <v>80200</v>
      </c>
      <c r="C282" s="25">
        <f>ROUND(B282*50%,0)</f>
        <v>40100</v>
      </c>
      <c r="D282" s="26">
        <f>SUM(B282:C282)</f>
        <v>120300</v>
      </c>
      <c r="E282" s="25">
        <f>B282</f>
        <v>80200</v>
      </c>
      <c r="F282" s="25">
        <f>ROUND(E282*46%,0)</f>
        <v>36892</v>
      </c>
      <c r="G282" s="26">
        <f>SUM(E282:F282)</f>
        <v>117092</v>
      </c>
      <c r="H282" s="25">
        <f t="shared" ref="H282:J283" si="50">B282-E282</f>
        <v>0</v>
      </c>
      <c r="I282" s="25">
        <f t="shared" si="50"/>
        <v>3208</v>
      </c>
      <c r="J282" s="26">
        <f t="shared" si="50"/>
        <v>3208</v>
      </c>
      <c r="K282" s="27">
        <f>J282</f>
        <v>3208</v>
      </c>
      <c r="L282" s="28">
        <f>J282-SUM(K282:K282)</f>
        <v>0</v>
      </c>
      <c r="O282" s="34"/>
      <c r="Q282" s="34"/>
      <c r="R282" s="34"/>
      <c r="S282" s="34"/>
      <c r="T282" s="34"/>
      <c r="U282" s="34"/>
      <c r="V282" s="34"/>
    </row>
    <row r="283" spans="1:22" ht="20.25" customHeight="1">
      <c r="A283" s="24">
        <v>45323</v>
      </c>
      <c r="B283" s="25">
        <f>B282</f>
        <v>80200</v>
      </c>
      <c r="C283" s="25">
        <f>ROUND(B283*50%,0)</f>
        <v>40100</v>
      </c>
      <c r="D283" s="26">
        <f>SUM(B283:C283)</f>
        <v>120300</v>
      </c>
      <c r="E283" s="25">
        <f>B283</f>
        <v>80200</v>
      </c>
      <c r="F283" s="25">
        <f>ROUND(E283*46%,0)</f>
        <v>36892</v>
      </c>
      <c r="G283" s="26">
        <f>SUM(E283:F283)</f>
        <v>117092</v>
      </c>
      <c r="H283" s="25">
        <f t="shared" si="50"/>
        <v>0</v>
      </c>
      <c r="I283" s="25">
        <f t="shared" si="50"/>
        <v>3208</v>
      </c>
      <c r="J283" s="26">
        <f t="shared" si="50"/>
        <v>3208</v>
      </c>
      <c r="K283" s="27">
        <f>J283</f>
        <v>3208</v>
      </c>
      <c r="L283" s="28">
        <f>J283-SUM(K283:K283)</f>
        <v>0</v>
      </c>
      <c r="O283" s="34"/>
      <c r="Q283" s="34"/>
      <c r="R283" s="34"/>
      <c r="S283" s="34"/>
      <c r="T283" s="34"/>
      <c r="U283" s="34"/>
      <c r="V283" s="34"/>
    </row>
    <row r="284" spans="1:22" ht="23.25" customHeight="1">
      <c r="A284" s="29" t="s">
        <v>48</v>
      </c>
      <c r="B284" s="30">
        <f t="shared" ref="B284:L284" si="51">SUM(B282:B283)</f>
        <v>160400</v>
      </c>
      <c r="C284" s="30">
        <f t="shared" si="51"/>
        <v>80200</v>
      </c>
      <c r="D284" s="31">
        <f t="shared" si="51"/>
        <v>240600</v>
      </c>
      <c r="E284" s="30">
        <f t="shared" si="51"/>
        <v>160400</v>
      </c>
      <c r="F284" s="30">
        <f t="shared" si="51"/>
        <v>73784</v>
      </c>
      <c r="G284" s="31">
        <f t="shared" si="51"/>
        <v>234184</v>
      </c>
      <c r="H284" s="30">
        <f t="shared" si="51"/>
        <v>0</v>
      </c>
      <c r="I284" s="30">
        <f t="shared" si="51"/>
        <v>6416</v>
      </c>
      <c r="J284" s="31">
        <f t="shared" si="51"/>
        <v>6416</v>
      </c>
      <c r="K284" s="32">
        <f t="shared" si="51"/>
        <v>6416</v>
      </c>
      <c r="L284" s="33">
        <f t="shared" si="51"/>
        <v>0</v>
      </c>
      <c r="O284" s="34"/>
      <c r="Q284" s="34"/>
      <c r="R284" s="34"/>
      <c r="S284" s="34"/>
      <c r="T284" s="34"/>
      <c r="U284" s="34"/>
      <c r="V284" s="34"/>
    </row>
    <row r="285" spans="1:22" ht="1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O285" s="34"/>
      <c r="Q285" s="34"/>
      <c r="R285" s="34"/>
      <c r="S285" s="34"/>
      <c r="T285" s="34"/>
      <c r="U285" s="34"/>
      <c r="V285" s="34"/>
    </row>
    <row r="286" spans="1:22" ht="1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O286" s="34"/>
      <c r="Q286" s="34"/>
      <c r="R286" s="34"/>
      <c r="S286" s="34"/>
      <c r="T286" s="34"/>
      <c r="U286" s="34"/>
      <c r="V286" s="34"/>
    </row>
    <row r="287" spans="1:22" ht="1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O287" s="12"/>
      <c r="Q287" s="12"/>
      <c r="R287" s="12"/>
      <c r="S287" s="12"/>
      <c r="T287" s="12"/>
      <c r="U287" s="12"/>
      <c r="V287" s="12"/>
    </row>
    <row r="288" spans="1:22" ht="1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O288" s="34"/>
      <c r="Q288" s="34"/>
      <c r="R288" s="34"/>
      <c r="S288" s="34"/>
      <c r="T288" s="34"/>
      <c r="U288" s="34"/>
      <c r="V288" s="34"/>
    </row>
    <row r="289" spans="1:22" ht="1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O289" s="34"/>
      <c r="P289" s="34"/>
      <c r="Q289" s="34"/>
      <c r="R289" s="34"/>
      <c r="S289" s="34"/>
      <c r="T289" s="34"/>
      <c r="U289" s="34"/>
      <c r="V289" s="34"/>
    </row>
    <row r="290" spans="1:22" ht="18" customHeight="1">
      <c r="A290" s="19" t="s">
        <v>39</v>
      </c>
      <c r="B290" s="60" t="str">
        <f>MASTER!B31</f>
        <v>EMPLOYEE 27</v>
      </c>
      <c r="C290" s="61"/>
      <c r="D290" s="61"/>
      <c r="E290" s="61"/>
      <c r="F290" s="62"/>
      <c r="G290" s="65" t="s">
        <v>40</v>
      </c>
      <c r="H290" s="66"/>
      <c r="I290" s="60" t="str">
        <f>MASTER!C31</f>
        <v>LECTURER</v>
      </c>
      <c r="J290" s="62"/>
      <c r="K290" s="20"/>
      <c r="L290" s="21"/>
      <c r="O290" s="35"/>
      <c r="Q290" s="35"/>
      <c r="R290" s="35"/>
      <c r="S290" s="35"/>
      <c r="T290" s="35"/>
      <c r="U290" s="35"/>
      <c r="V290" s="35"/>
    </row>
    <row r="291" spans="1:22" ht="17.25" customHeight="1">
      <c r="A291" s="67" t="s">
        <v>41</v>
      </c>
      <c r="B291" s="69" t="s">
        <v>42</v>
      </c>
      <c r="C291" s="70"/>
      <c r="D291" s="71"/>
      <c r="E291" s="57" t="s">
        <v>43</v>
      </c>
      <c r="F291" s="58"/>
      <c r="G291" s="59"/>
      <c r="H291" s="57" t="s">
        <v>44</v>
      </c>
      <c r="I291" s="58"/>
      <c r="J291" s="59"/>
      <c r="K291" s="38" t="s">
        <v>56</v>
      </c>
      <c r="L291" s="63" t="s">
        <v>45</v>
      </c>
      <c r="O291" s="34"/>
      <c r="Q291" s="34"/>
      <c r="R291" s="34"/>
      <c r="S291" s="34"/>
      <c r="T291" s="34"/>
      <c r="U291" s="34"/>
      <c r="V291" s="34"/>
    </row>
    <row r="292" spans="1:22" ht="17.25" customHeight="1">
      <c r="A292" s="68"/>
      <c r="B292" s="22" t="s">
        <v>46</v>
      </c>
      <c r="C292" s="22" t="s">
        <v>47</v>
      </c>
      <c r="D292" s="22" t="s">
        <v>48</v>
      </c>
      <c r="E292" s="23" t="s">
        <v>46</v>
      </c>
      <c r="F292" s="23" t="s">
        <v>47</v>
      </c>
      <c r="G292" s="23" t="s">
        <v>48</v>
      </c>
      <c r="H292" s="23" t="s">
        <v>46</v>
      </c>
      <c r="I292" s="23" t="s">
        <v>47</v>
      </c>
      <c r="J292" s="23" t="s">
        <v>48</v>
      </c>
      <c r="K292" s="39" t="str">
        <f>MASTER!E31</f>
        <v>GPF 2004</v>
      </c>
      <c r="L292" s="64"/>
      <c r="O292" s="34"/>
      <c r="Q292" s="34"/>
      <c r="R292" s="34"/>
      <c r="S292" s="34"/>
      <c r="T292" s="34"/>
      <c r="U292" s="34"/>
      <c r="V292" s="34"/>
    </row>
    <row r="293" spans="1:22" ht="20.25" customHeight="1">
      <c r="A293" s="24">
        <v>45292</v>
      </c>
      <c r="B293" s="25">
        <f>MASTER!D31</f>
        <v>80200</v>
      </c>
      <c r="C293" s="25">
        <f>ROUND(B293*50%,0)</f>
        <v>40100</v>
      </c>
      <c r="D293" s="26">
        <f>SUM(B293:C293)</f>
        <v>120300</v>
      </c>
      <c r="E293" s="25">
        <f>B293</f>
        <v>80200</v>
      </c>
      <c r="F293" s="25">
        <f>ROUND(E293*46%,0)</f>
        <v>36892</v>
      </c>
      <c r="G293" s="26">
        <f>SUM(E293:F293)</f>
        <v>117092</v>
      </c>
      <c r="H293" s="25">
        <f t="shared" ref="H293:J294" si="52">B293-E293</f>
        <v>0</v>
      </c>
      <c r="I293" s="25">
        <f t="shared" si="52"/>
        <v>3208</v>
      </c>
      <c r="J293" s="26">
        <f t="shared" si="52"/>
        <v>3208</v>
      </c>
      <c r="K293" s="27">
        <f>J293</f>
        <v>3208</v>
      </c>
      <c r="L293" s="28">
        <f>J293-SUM(K293:K293)</f>
        <v>0</v>
      </c>
      <c r="O293" s="34"/>
      <c r="Q293" s="34"/>
      <c r="R293" s="34"/>
      <c r="S293" s="34"/>
      <c r="T293" s="34"/>
      <c r="U293" s="34"/>
      <c r="V293" s="34"/>
    </row>
    <row r="294" spans="1:22" ht="20.25" customHeight="1">
      <c r="A294" s="24">
        <v>45323</v>
      </c>
      <c r="B294" s="25">
        <f>B293</f>
        <v>80200</v>
      </c>
      <c r="C294" s="25">
        <f>ROUND(B294*50%,0)</f>
        <v>40100</v>
      </c>
      <c r="D294" s="26">
        <f>SUM(B294:C294)</f>
        <v>120300</v>
      </c>
      <c r="E294" s="25">
        <f>B294</f>
        <v>80200</v>
      </c>
      <c r="F294" s="25">
        <f>ROUND(E294*46%,0)</f>
        <v>36892</v>
      </c>
      <c r="G294" s="26">
        <f>SUM(E294:F294)</f>
        <v>117092</v>
      </c>
      <c r="H294" s="25">
        <f t="shared" si="52"/>
        <v>0</v>
      </c>
      <c r="I294" s="25">
        <f t="shared" si="52"/>
        <v>3208</v>
      </c>
      <c r="J294" s="26">
        <f t="shared" si="52"/>
        <v>3208</v>
      </c>
      <c r="K294" s="27">
        <f>J294</f>
        <v>3208</v>
      </c>
      <c r="L294" s="28">
        <f>J294-SUM(K294:K294)</f>
        <v>0</v>
      </c>
      <c r="O294" s="34"/>
      <c r="Q294" s="34"/>
      <c r="R294" s="34"/>
      <c r="S294" s="34"/>
      <c r="T294" s="34"/>
      <c r="U294" s="34"/>
      <c r="V294" s="34"/>
    </row>
    <row r="295" spans="1:22" ht="23.25" customHeight="1">
      <c r="A295" s="29" t="s">
        <v>48</v>
      </c>
      <c r="B295" s="30">
        <f t="shared" ref="B295:L295" si="53">SUM(B293:B294)</f>
        <v>160400</v>
      </c>
      <c r="C295" s="30">
        <f t="shared" si="53"/>
        <v>80200</v>
      </c>
      <c r="D295" s="31">
        <f t="shared" si="53"/>
        <v>240600</v>
      </c>
      <c r="E295" s="30">
        <f t="shared" si="53"/>
        <v>160400</v>
      </c>
      <c r="F295" s="30">
        <f t="shared" si="53"/>
        <v>73784</v>
      </c>
      <c r="G295" s="31">
        <f t="shared" si="53"/>
        <v>234184</v>
      </c>
      <c r="H295" s="30">
        <f t="shared" si="53"/>
        <v>0</v>
      </c>
      <c r="I295" s="30">
        <f t="shared" si="53"/>
        <v>6416</v>
      </c>
      <c r="J295" s="31">
        <f t="shared" si="53"/>
        <v>6416</v>
      </c>
      <c r="K295" s="32">
        <f t="shared" si="53"/>
        <v>6416</v>
      </c>
      <c r="L295" s="33">
        <f t="shared" si="53"/>
        <v>0</v>
      </c>
      <c r="O295" s="34"/>
      <c r="Q295" s="34"/>
      <c r="R295" s="34"/>
      <c r="S295" s="34"/>
      <c r="T295" s="34"/>
      <c r="U295" s="34"/>
      <c r="V295" s="34"/>
    </row>
    <row r="296" spans="1:22" ht="1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O296" s="34"/>
      <c r="Q296" s="34"/>
      <c r="R296" s="34"/>
      <c r="S296" s="34"/>
      <c r="T296" s="34"/>
      <c r="U296" s="34"/>
      <c r="V296" s="34"/>
    </row>
    <row r="297" spans="1:22" ht="1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O297" s="34"/>
      <c r="Q297" s="34"/>
      <c r="R297" s="34"/>
      <c r="S297" s="34"/>
      <c r="T297" s="34"/>
      <c r="U297" s="34"/>
      <c r="V297" s="34"/>
    </row>
    <row r="298" spans="1:22" ht="1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O298" s="12"/>
      <c r="Q298" s="12"/>
      <c r="R298" s="12"/>
      <c r="S298" s="12"/>
      <c r="T298" s="12"/>
      <c r="U298" s="12"/>
      <c r="V298" s="12"/>
    </row>
    <row r="299" spans="1:22" ht="1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O299" s="34"/>
      <c r="Q299" s="34"/>
      <c r="R299" s="34"/>
      <c r="S299" s="34"/>
      <c r="T299" s="34"/>
      <c r="U299" s="34"/>
      <c r="V299" s="34"/>
    </row>
    <row r="300" spans="1:22" ht="1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O300" s="34"/>
      <c r="P300" s="34"/>
      <c r="Q300" s="34"/>
      <c r="R300" s="34"/>
      <c r="S300" s="34"/>
      <c r="T300" s="34"/>
      <c r="U300" s="34"/>
      <c r="V300" s="34"/>
    </row>
    <row r="301" spans="1:22" ht="18" customHeight="1">
      <c r="A301" s="19" t="s">
        <v>39</v>
      </c>
      <c r="B301" s="60" t="str">
        <f>MASTER!B32</f>
        <v>EMPLOYEE 28</v>
      </c>
      <c r="C301" s="61"/>
      <c r="D301" s="61"/>
      <c r="E301" s="61"/>
      <c r="F301" s="62"/>
      <c r="G301" s="65" t="s">
        <v>40</v>
      </c>
      <c r="H301" s="66"/>
      <c r="I301" s="60" t="str">
        <f>MASTER!C32</f>
        <v>LECTURER</v>
      </c>
      <c r="J301" s="62"/>
      <c r="K301" s="20"/>
      <c r="L301" s="21"/>
      <c r="O301" s="35"/>
      <c r="Q301" s="35"/>
      <c r="R301" s="35"/>
      <c r="S301" s="35"/>
      <c r="T301" s="35"/>
      <c r="U301" s="35"/>
      <c r="V301" s="35"/>
    </row>
    <row r="302" spans="1:22" ht="17.25" customHeight="1">
      <c r="A302" s="67" t="s">
        <v>41</v>
      </c>
      <c r="B302" s="69" t="s">
        <v>42</v>
      </c>
      <c r="C302" s="70"/>
      <c r="D302" s="71"/>
      <c r="E302" s="57" t="s">
        <v>43</v>
      </c>
      <c r="F302" s="58"/>
      <c r="G302" s="59"/>
      <c r="H302" s="57" t="s">
        <v>44</v>
      </c>
      <c r="I302" s="58"/>
      <c r="J302" s="59"/>
      <c r="K302" s="38" t="s">
        <v>56</v>
      </c>
      <c r="L302" s="63" t="s">
        <v>45</v>
      </c>
      <c r="O302" s="34"/>
      <c r="Q302" s="34"/>
      <c r="R302" s="34"/>
      <c r="S302" s="34"/>
      <c r="T302" s="34"/>
      <c r="U302" s="34"/>
      <c r="V302" s="34"/>
    </row>
    <row r="303" spans="1:22" ht="17.25" customHeight="1">
      <c r="A303" s="68"/>
      <c r="B303" s="22" t="s">
        <v>46</v>
      </c>
      <c r="C303" s="22" t="s">
        <v>47</v>
      </c>
      <c r="D303" s="22" t="s">
        <v>48</v>
      </c>
      <c r="E303" s="23" t="s">
        <v>46</v>
      </c>
      <c r="F303" s="23" t="s">
        <v>47</v>
      </c>
      <c r="G303" s="23" t="s">
        <v>48</v>
      </c>
      <c r="H303" s="23" t="s">
        <v>46</v>
      </c>
      <c r="I303" s="23" t="s">
        <v>47</v>
      </c>
      <c r="J303" s="23" t="s">
        <v>48</v>
      </c>
      <c r="K303" s="39" t="str">
        <f>MASTER!E32</f>
        <v>GPF 2004</v>
      </c>
      <c r="L303" s="64"/>
      <c r="O303" s="34"/>
      <c r="Q303" s="34"/>
      <c r="R303" s="34"/>
      <c r="S303" s="34"/>
      <c r="T303" s="34"/>
      <c r="U303" s="34"/>
      <c r="V303" s="34"/>
    </row>
    <row r="304" spans="1:22" ht="20.25" customHeight="1">
      <c r="A304" s="24">
        <v>45292</v>
      </c>
      <c r="B304" s="25">
        <f>MASTER!D32</f>
        <v>80200</v>
      </c>
      <c r="C304" s="25">
        <f>ROUND(B304*50%,0)</f>
        <v>40100</v>
      </c>
      <c r="D304" s="26">
        <f>SUM(B304:C304)</f>
        <v>120300</v>
      </c>
      <c r="E304" s="25">
        <f>B304</f>
        <v>80200</v>
      </c>
      <c r="F304" s="25">
        <f>ROUND(E304*46%,0)</f>
        <v>36892</v>
      </c>
      <c r="G304" s="26">
        <f>SUM(E304:F304)</f>
        <v>117092</v>
      </c>
      <c r="H304" s="25">
        <f t="shared" ref="H304:J305" si="54">B304-E304</f>
        <v>0</v>
      </c>
      <c r="I304" s="25">
        <f t="shared" si="54"/>
        <v>3208</v>
      </c>
      <c r="J304" s="26">
        <f t="shared" si="54"/>
        <v>3208</v>
      </c>
      <c r="K304" s="27">
        <f>J304</f>
        <v>3208</v>
      </c>
      <c r="L304" s="28">
        <f>J304-SUM(K304:K304)</f>
        <v>0</v>
      </c>
      <c r="O304" s="34"/>
      <c r="Q304" s="34"/>
      <c r="R304" s="34"/>
      <c r="S304" s="34"/>
      <c r="T304" s="34"/>
      <c r="U304" s="34"/>
      <c r="V304" s="34"/>
    </row>
    <row r="305" spans="1:22" ht="20.25" customHeight="1">
      <c r="A305" s="24">
        <v>45323</v>
      </c>
      <c r="B305" s="25">
        <f>B304</f>
        <v>80200</v>
      </c>
      <c r="C305" s="25">
        <f>ROUND(B305*50%,0)</f>
        <v>40100</v>
      </c>
      <c r="D305" s="26">
        <f>SUM(B305:C305)</f>
        <v>120300</v>
      </c>
      <c r="E305" s="25">
        <f>B305</f>
        <v>80200</v>
      </c>
      <c r="F305" s="25">
        <f>ROUND(E305*46%,0)</f>
        <v>36892</v>
      </c>
      <c r="G305" s="26">
        <f>SUM(E305:F305)</f>
        <v>117092</v>
      </c>
      <c r="H305" s="25">
        <f t="shared" si="54"/>
        <v>0</v>
      </c>
      <c r="I305" s="25">
        <f t="shared" si="54"/>
        <v>3208</v>
      </c>
      <c r="J305" s="26">
        <f t="shared" si="54"/>
        <v>3208</v>
      </c>
      <c r="K305" s="27">
        <f>J305</f>
        <v>3208</v>
      </c>
      <c r="L305" s="28">
        <f>J305-SUM(K305:K305)</f>
        <v>0</v>
      </c>
      <c r="O305" s="34"/>
      <c r="Q305" s="34"/>
      <c r="R305" s="34"/>
      <c r="S305" s="34"/>
      <c r="T305" s="34"/>
      <c r="U305" s="34"/>
      <c r="V305" s="34"/>
    </row>
    <row r="306" spans="1:22" ht="23.25" customHeight="1">
      <c r="A306" s="29" t="s">
        <v>48</v>
      </c>
      <c r="B306" s="30">
        <f t="shared" ref="B306:L306" si="55">SUM(B304:B305)</f>
        <v>160400</v>
      </c>
      <c r="C306" s="30">
        <f t="shared" si="55"/>
        <v>80200</v>
      </c>
      <c r="D306" s="31">
        <f t="shared" si="55"/>
        <v>240600</v>
      </c>
      <c r="E306" s="30">
        <f t="shared" si="55"/>
        <v>160400</v>
      </c>
      <c r="F306" s="30">
        <f t="shared" si="55"/>
        <v>73784</v>
      </c>
      <c r="G306" s="31">
        <f t="shared" si="55"/>
        <v>234184</v>
      </c>
      <c r="H306" s="30">
        <f t="shared" si="55"/>
        <v>0</v>
      </c>
      <c r="I306" s="30">
        <f t="shared" si="55"/>
        <v>6416</v>
      </c>
      <c r="J306" s="31">
        <f t="shared" si="55"/>
        <v>6416</v>
      </c>
      <c r="K306" s="32">
        <f t="shared" si="55"/>
        <v>6416</v>
      </c>
      <c r="L306" s="33">
        <f t="shared" si="55"/>
        <v>0</v>
      </c>
      <c r="O306" s="34"/>
      <c r="Q306" s="34"/>
      <c r="R306" s="34"/>
      <c r="S306" s="34"/>
      <c r="T306" s="34"/>
      <c r="U306" s="34"/>
      <c r="V306" s="34"/>
    </row>
    <row r="307" spans="1:22" ht="1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O307" s="34"/>
      <c r="Q307" s="34"/>
      <c r="R307" s="34"/>
      <c r="S307" s="34"/>
      <c r="T307" s="34"/>
      <c r="U307" s="34"/>
      <c r="V307" s="34"/>
    </row>
    <row r="308" spans="1:22" ht="1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O308" s="34"/>
      <c r="Q308" s="34"/>
      <c r="R308" s="34"/>
      <c r="S308" s="34"/>
      <c r="T308" s="34"/>
      <c r="U308" s="34"/>
      <c r="V308" s="34"/>
    </row>
    <row r="309" spans="1:22" ht="1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O309" s="12"/>
      <c r="Q309" s="12"/>
      <c r="R309" s="12"/>
      <c r="S309" s="12"/>
      <c r="T309" s="12"/>
      <c r="U309" s="12"/>
      <c r="V309" s="12"/>
    </row>
    <row r="310" spans="1:22" ht="1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O310" s="34"/>
      <c r="Q310" s="34"/>
      <c r="R310" s="34"/>
      <c r="S310" s="34"/>
      <c r="T310" s="34"/>
      <c r="U310" s="34"/>
      <c r="V310" s="34"/>
    </row>
    <row r="311" spans="1:22" ht="1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O311" s="34"/>
      <c r="P311" s="34"/>
      <c r="Q311" s="34"/>
      <c r="R311" s="34"/>
      <c r="S311" s="34"/>
      <c r="T311" s="34"/>
      <c r="U311" s="34"/>
      <c r="V311" s="34"/>
    </row>
    <row r="312" spans="1:22" ht="18" customHeight="1">
      <c r="A312" s="19" t="s">
        <v>39</v>
      </c>
      <c r="B312" s="60" t="str">
        <f>MASTER!B33</f>
        <v>EMPLOYEE 29</v>
      </c>
      <c r="C312" s="61"/>
      <c r="D312" s="61"/>
      <c r="E312" s="61"/>
      <c r="F312" s="62"/>
      <c r="G312" s="65" t="s">
        <v>40</v>
      </c>
      <c r="H312" s="66"/>
      <c r="I312" s="60" t="str">
        <f>MASTER!C33</f>
        <v>LECTURER</v>
      </c>
      <c r="J312" s="62"/>
      <c r="K312" s="20"/>
      <c r="L312" s="21"/>
      <c r="O312" s="35"/>
      <c r="Q312" s="35"/>
      <c r="R312" s="35"/>
      <c r="S312" s="35"/>
      <c r="T312" s="35"/>
      <c r="U312" s="35"/>
      <c r="V312" s="35"/>
    </row>
    <row r="313" spans="1:22" ht="17.25" customHeight="1">
      <c r="A313" s="67" t="s">
        <v>41</v>
      </c>
      <c r="B313" s="69" t="s">
        <v>42</v>
      </c>
      <c r="C313" s="70"/>
      <c r="D313" s="71"/>
      <c r="E313" s="57" t="s">
        <v>43</v>
      </c>
      <c r="F313" s="58"/>
      <c r="G313" s="59"/>
      <c r="H313" s="57" t="s">
        <v>44</v>
      </c>
      <c r="I313" s="58"/>
      <c r="J313" s="59"/>
      <c r="K313" s="38" t="s">
        <v>56</v>
      </c>
      <c r="L313" s="63" t="s">
        <v>45</v>
      </c>
      <c r="O313" s="34"/>
      <c r="Q313" s="34"/>
      <c r="R313" s="34"/>
      <c r="S313" s="34"/>
      <c r="T313" s="34"/>
      <c r="U313" s="34"/>
      <c r="V313" s="34"/>
    </row>
    <row r="314" spans="1:22" ht="17.25" customHeight="1">
      <c r="A314" s="68"/>
      <c r="B314" s="22" t="s">
        <v>46</v>
      </c>
      <c r="C314" s="22" t="s">
        <v>47</v>
      </c>
      <c r="D314" s="22" t="s">
        <v>48</v>
      </c>
      <c r="E314" s="23" t="s">
        <v>46</v>
      </c>
      <c r="F314" s="23" t="s">
        <v>47</v>
      </c>
      <c r="G314" s="23" t="s">
        <v>48</v>
      </c>
      <c r="H314" s="23" t="s">
        <v>46</v>
      </c>
      <c r="I314" s="23" t="s">
        <v>47</v>
      </c>
      <c r="J314" s="23" t="s">
        <v>48</v>
      </c>
      <c r="K314" s="39" t="str">
        <f>MASTER!E33</f>
        <v>GPF 2004</v>
      </c>
      <c r="L314" s="64"/>
      <c r="O314" s="34"/>
      <c r="Q314" s="34"/>
      <c r="R314" s="34"/>
      <c r="S314" s="34"/>
      <c r="T314" s="34"/>
      <c r="U314" s="34"/>
      <c r="V314" s="34"/>
    </row>
    <row r="315" spans="1:22" ht="20.25" customHeight="1">
      <c r="A315" s="24">
        <v>45292</v>
      </c>
      <c r="B315" s="25">
        <f>MASTER!D33</f>
        <v>80200</v>
      </c>
      <c r="C315" s="25">
        <f>ROUND(B315*50%,0)</f>
        <v>40100</v>
      </c>
      <c r="D315" s="26">
        <f>SUM(B315:C315)</f>
        <v>120300</v>
      </c>
      <c r="E315" s="25">
        <f>B315</f>
        <v>80200</v>
      </c>
      <c r="F315" s="25">
        <f>ROUND(E315*46%,0)</f>
        <v>36892</v>
      </c>
      <c r="G315" s="26">
        <f>SUM(E315:F315)</f>
        <v>117092</v>
      </c>
      <c r="H315" s="25">
        <f t="shared" ref="H315:J316" si="56">B315-E315</f>
        <v>0</v>
      </c>
      <c r="I315" s="25">
        <f t="shared" si="56"/>
        <v>3208</v>
      </c>
      <c r="J315" s="26">
        <f t="shared" si="56"/>
        <v>3208</v>
      </c>
      <c r="K315" s="27">
        <f>J315</f>
        <v>3208</v>
      </c>
      <c r="L315" s="28">
        <f>J315-SUM(K315:K315)</f>
        <v>0</v>
      </c>
      <c r="O315" s="34"/>
      <c r="Q315" s="34"/>
      <c r="R315" s="34"/>
      <c r="S315" s="34"/>
      <c r="T315" s="34"/>
      <c r="U315" s="34"/>
      <c r="V315" s="34"/>
    </row>
    <row r="316" spans="1:22" ht="20.25" customHeight="1">
      <c r="A316" s="24">
        <v>45323</v>
      </c>
      <c r="B316" s="25">
        <f>B315</f>
        <v>80200</v>
      </c>
      <c r="C316" s="25">
        <f>ROUND(B316*50%,0)</f>
        <v>40100</v>
      </c>
      <c r="D316" s="26">
        <f>SUM(B316:C316)</f>
        <v>120300</v>
      </c>
      <c r="E316" s="25">
        <f>B316</f>
        <v>80200</v>
      </c>
      <c r="F316" s="25">
        <f>ROUND(E316*46%,0)</f>
        <v>36892</v>
      </c>
      <c r="G316" s="26">
        <f>SUM(E316:F316)</f>
        <v>117092</v>
      </c>
      <c r="H316" s="25">
        <f t="shared" si="56"/>
        <v>0</v>
      </c>
      <c r="I316" s="25">
        <f t="shared" si="56"/>
        <v>3208</v>
      </c>
      <c r="J316" s="26">
        <f t="shared" si="56"/>
        <v>3208</v>
      </c>
      <c r="K316" s="27">
        <f>J316</f>
        <v>3208</v>
      </c>
      <c r="L316" s="28">
        <f>J316-SUM(K316:K316)</f>
        <v>0</v>
      </c>
      <c r="O316" s="34"/>
      <c r="Q316" s="34"/>
      <c r="R316" s="34"/>
      <c r="S316" s="34"/>
      <c r="T316" s="34"/>
      <c r="U316" s="34"/>
      <c r="V316" s="34"/>
    </row>
    <row r="317" spans="1:22" ht="23.25" customHeight="1">
      <c r="A317" s="29" t="s">
        <v>48</v>
      </c>
      <c r="B317" s="30">
        <f t="shared" ref="B317:L317" si="57">SUM(B315:B316)</f>
        <v>160400</v>
      </c>
      <c r="C317" s="30">
        <f t="shared" si="57"/>
        <v>80200</v>
      </c>
      <c r="D317" s="31">
        <f t="shared" si="57"/>
        <v>240600</v>
      </c>
      <c r="E317" s="30">
        <f t="shared" si="57"/>
        <v>160400</v>
      </c>
      <c r="F317" s="30">
        <f t="shared" si="57"/>
        <v>73784</v>
      </c>
      <c r="G317" s="31">
        <f t="shared" si="57"/>
        <v>234184</v>
      </c>
      <c r="H317" s="30">
        <f t="shared" si="57"/>
        <v>0</v>
      </c>
      <c r="I317" s="30">
        <f t="shared" si="57"/>
        <v>6416</v>
      </c>
      <c r="J317" s="31">
        <f t="shared" si="57"/>
        <v>6416</v>
      </c>
      <c r="K317" s="32">
        <f t="shared" si="57"/>
        <v>6416</v>
      </c>
      <c r="L317" s="33">
        <f t="shared" si="57"/>
        <v>0</v>
      </c>
      <c r="O317" s="34"/>
      <c r="Q317" s="34"/>
      <c r="R317" s="34"/>
      <c r="S317" s="34"/>
      <c r="T317" s="34"/>
      <c r="U317" s="34"/>
      <c r="V317" s="34"/>
    </row>
    <row r="318" spans="1:22" ht="1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O318" s="34"/>
      <c r="Q318" s="34"/>
      <c r="R318" s="34"/>
      <c r="S318" s="34"/>
      <c r="T318" s="34"/>
      <c r="U318" s="34"/>
      <c r="V318" s="34"/>
    </row>
    <row r="319" spans="1:22" ht="1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O319" s="34"/>
      <c r="Q319" s="34"/>
      <c r="R319" s="34"/>
      <c r="S319" s="34"/>
      <c r="T319" s="34"/>
      <c r="U319" s="34"/>
      <c r="V319" s="34"/>
    </row>
    <row r="320" spans="1:22" ht="1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O320" s="12"/>
      <c r="Q320" s="12"/>
      <c r="R320" s="12"/>
      <c r="S320" s="12"/>
      <c r="T320" s="12"/>
      <c r="U320" s="12"/>
      <c r="V320" s="12"/>
    </row>
    <row r="321" spans="1:22" ht="1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O321" s="34"/>
      <c r="Q321" s="34"/>
      <c r="R321" s="34"/>
      <c r="S321" s="34"/>
      <c r="T321" s="34"/>
      <c r="U321" s="34"/>
      <c r="V321" s="34"/>
    </row>
    <row r="322" spans="1:22" ht="1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O322" s="34"/>
      <c r="P322" s="34"/>
      <c r="Q322" s="34"/>
      <c r="R322" s="34"/>
      <c r="S322" s="34"/>
      <c r="T322" s="34"/>
      <c r="U322" s="34"/>
      <c r="V322" s="34"/>
    </row>
    <row r="323" spans="1:22" ht="18" customHeight="1">
      <c r="A323" s="19" t="s">
        <v>39</v>
      </c>
      <c r="B323" s="60" t="str">
        <f>MASTER!B34</f>
        <v>EMPLOYEE 30</v>
      </c>
      <c r="C323" s="61"/>
      <c r="D323" s="61"/>
      <c r="E323" s="61"/>
      <c r="F323" s="62"/>
      <c r="G323" s="65" t="s">
        <v>40</v>
      </c>
      <c r="H323" s="66"/>
      <c r="I323" s="60" t="str">
        <f>MASTER!C34</f>
        <v>LECTURER</v>
      </c>
      <c r="J323" s="62"/>
      <c r="K323" s="20"/>
      <c r="L323" s="21"/>
      <c r="O323" s="35"/>
      <c r="Q323" s="35"/>
      <c r="R323" s="35"/>
      <c r="S323" s="35"/>
      <c r="T323" s="35"/>
      <c r="U323" s="35"/>
      <c r="V323" s="35"/>
    </row>
    <row r="324" spans="1:22" ht="17.25" customHeight="1">
      <c r="A324" s="67" t="s">
        <v>41</v>
      </c>
      <c r="B324" s="69" t="s">
        <v>42</v>
      </c>
      <c r="C324" s="70"/>
      <c r="D324" s="71"/>
      <c r="E324" s="57" t="s">
        <v>43</v>
      </c>
      <c r="F324" s="58"/>
      <c r="G324" s="59"/>
      <c r="H324" s="57" t="s">
        <v>44</v>
      </c>
      <c r="I324" s="58"/>
      <c r="J324" s="59"/>
      <c r="K324" s="38" t="s">
        <v>56</v>
      </c>
      <c r="L324" s="63" t="s">
        <v>45</v>
      </c>
      <c r="O324" s="34"/>
      <c r="Q324" s="34"/>
      <c r="R324" s="34"/>
      <c r="S324" s="34"/>
      <c r="T324" s="34"/>
      <c r="U324" s="34"/>
      <c r="V324" s="34"/>
    </row>
    <row r="325" spans="1:22" ht="17.25" customHeight="1">
      <c r="A325" s="68"/>
      <c r="B325" s="22" t="s">
        <v>46</v>
      </c>
      <c r="C325" s="22" t="s">
        <v>47</v>
      </c>
      <c r="D325" s="22" t="s">
        <v>48</v>
      </c>
      <c r="E325" s="23" t="s">
        <v>46</v>
      </c>
      <c r="F325" s="23" t="s">
        <v>47</v>
      </c>
      <c r="G325" s="23" t="s">
        <v>48</v>
      </c>
      <c r="H325" s="23" t="s">
        <v>46</v>
      </c>
      <c r="I325" s="23" t="s">
        <v>47</v>
      </c>
      <c r="J325" s="23" t="s">
        <v>48</v>
      </c>
      <c r="K325" s="39" t="str">
        <f>MASTER!E34</f>
        <v>GPF 2004</v>
      </c>
      <c r="L325" s="64"/>
      <c r="O325" s="34"/>
      <c r="Q325" s="34"/>
      <c r="R325" s="34"/>
      <c r="S325" s="34"/>
      <c r="T325" s="34"/>
      <c r="U325" s="34"/>
      <c r="V325" s="34"/>
    </row>
    <row r="326" spans="1:22" ht="20.25" customHeight="1">
      <c r="A326" s="24">
        <v>45292</v>
      </c>
      <c r="B326" s="25">
        <f>MASTER!D34</f>
        <v>80200</v>
      </c>
      <c r="C326" s="25">
        <f>ROUND(B326*50%,0)</f>
        <v>40100</v>
      </c>
      <c r="D326" s="26">
        <f>SUM(B326:C326)</f>
        <v>120300</v>
      </c>
      <c r="E326" s="25">
        <f>B326</f>
        <v>80200</v>
      </c>
      <c r="F326" s="25">
        <f>ROUND(E326*46%,0)</f>
        <v>36892</v>
      </c>
      <c r="G326" s="26">
        <f>SUM(E326:F326)</f>
        <v>117092</v>
      </c>
      <c r="H326" s="25">
        <f t="shared" ref="H326:J327" si="58">B326-E326</f>
        <v>0</v>
      </c>
      <c r="I326" s="25">
        <f t="shared" si="58"/>
        <v>3208</v>
      </c>
      <c r="J326" s="26">
        <f t="shared" si="58"/>
        <v>3208</v>
      </c>
      <c r="K326" s="27">
        <f>J326</f>
        <v>3208</v>
      </c>
      <c r="L326" s="28">
        <f>J326-SUM(K326:K326)</f>
        <v>0</v>
      </c>
      <c r="O326" s="34"/>
      <c r="Q326" s="34"/>
      <c r="R326" s="34"/>
      <c r="S326" s="34"/>
      <c r="T326" s="34"/>
      <c r="U326" s="34"/>
      <c r="V326" s="34"/>
    </row>
    <row r="327" spans="1:22" ht="20.25" customHeight="1">
      <c r="A327" s="24">
        <v>45323</v>
      </c>
      <c r="B327" s="25">
        <f>B326</f>
        <v>80200</v>
      </c>
      <c r="C327" s="25">
        <f>ROUND(B327*50%,0)</f>
        <v>40100</v>
      </c>
      <c r="D327" s="26">
        <f>SUM(B327:C327)</f>
        <v>120300</v>
      </c>
      <c r="E327" s="25">
        <f>B327</f>
        <v>80200</v>
      </c>
      <c r="F327" s="25">
        <f>ROUND(E327*46%,0)</f>
        <v>36892</v>
      </c>
      <c r="G327" s="26">
        <f>SUM(E327:F327)</f>
        <v>117092</v>
      </c>
      <c r="H327" s="25">
        <f t="shared" si="58"/>
        <v>0</v>
      </c>
      <c r="I327" s="25">
        <f t="shared" si="58"/>
        <v>3208</v>
      </c>
      <c r="J327" s="26">
        <f t="shared" si="58"/>
        <v>3208</v>
      </c>
      <c r="K327" s="27">
        <f>J327</f>
        <v>3208</v>
      </c>
      <c r="L327" s="28">
        <f>J327-SUM(K327:K327)</f>
        <v>0</v>
      </c>
      <c r="O327" s="34"/>
      <c r="Q327" s="34"/>
      <c r="R327" s="34"/>
      <c r="S327" s="34"/>
      <c r="T327" s="34"/>
      <c r="U327" s="34"/>
      <c r="V327" s="34"/>
    </row>
    <row r="328" spans="1:22" ht="23.25" customHeight="1">
      <c r="A328" s="29" t="s">
        <v>48</v>
      </c>
      <c r="B328" s="30">
        <f t="shared" ref="B328:L328" si="59">SUM(B326:B327)</f>
        <v>160400</v>
      </c>
      <c r="C328" s="30">
        <f t="shared" si="59"/>
        <v>80200</v>
      </c>
      <c r="D328" s="31">
        <f t="shared" si="59"/>
        <v>240600</v>
      </c>
      <c r="E328" s="30">
        <f t="shared" si="59"/>
        <v>160400</v>
      </c>
      <c r="F328" s="30">
        <f t="shared" si="59"/>
        <v>73784</v>
      </c>
      <c r="G328" s="31">
        <f t="shared" si="59"/>
        <v>234184</v>
      </c>
      <c r="H328" s="30">
        <f t="shared" si="59"/>
        <v>0</v>
      </c>
      <c r="I328" s="30">
        <f t="shared" si="59"/>
        <v>6416</v>
      </c>
      <c r="J328" s="31">
        <f t="shared" si="59"/>
        <v>6416</v>
      </c>
      <c r="K328" s="32">
        <f t="shared" si="59"/>
        <v>6416</v>
      </c>
      <c r="L328" s="33">
        <f t="shared" si="59"/>
        <v>0</v>
      </c>
      <c r="O328" s="34"/>
      <c r="Q328" s="34"/>
      <c r="R328" s="34"/>
      <c r="S328" s="34"/>
      <c r="T328" s="34"/>
      <c r="U328" s="34"/>
      <c r="V328" s="34"/>
    </row>
    <row r="329" spans="1:22" ht="1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O329" s="34"/>
      <c r="Q329" s="34"/>
      <c r="R329" s="34"/>
      <c r="S329" s="34"/>
      <c r="T329" s="34"/>
      <c r="U329" s="34"/>
      <c r="V329" s="34"/>
    </row>
    <row r="330" spans="1:22" ht="1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O330" s="34"/>
      <c r="Q330" s="34"/>
      <c r="R330" s="34"/>
      <c r="S330" s="34"/>
      <c r="T330" s="34"/>
      <c r="U330" s="34"/>
      <c r="V330" s="34"/>
    </row>
    <row r="331" spans="1:22" ht="1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O331" s="12"/>
      <c r="Q331" s="12"/>
      <c r="R331" s="12"/>
      <c r="S331" s="12"/>
      <c r="T331" s="12"/>
      <c r="U331" s="12"/>
      <c r="V331" s="12"/>
    </row>
    <row r="332" spans="1:22" ht="1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O332" s="34"/>
      <c r="Q332" s="34"/>
      <c r="R332" s="34"/>
      <c r="S332" s="34"/>
      <c r="T332" s="34"/>
      <c r="U332" s="34"/>
      <c r="V332" s="34"/>
    </row>
    <row r="333" spans="1:22" ht="1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O333" s="34"/>
      <c r="P333" s="34"/>
      <c r="Q333" s="34"/>
      <c r="R333" s="34"/>
      <c r="S333" s="34"/>
      <c r="T333" s="34"/>
      <c r="U333" s="34"/>
      <c r="V333" s="34"/>
    </row>
  </sheetData>
  <sheetProtection algorithmName="SHA-512" hashValue="Iin90+KeiUOC9vrr/TwatP0asqNA4aSg7WiAyUn6u6M5V+QjWtvyZES6f3RKlDW2/ijOCdSY2hgUj1Wi7BlkWw==" saltValue="OMLhFqtEbUBS+Y1FmQyivA==" spinCount="100000" sheet="1" objects="1" scenarios="1" formatCells="0" formatColumns="0" formatRows="0" insertRows="0" deleteRows="0"/>
  <mergeCells count="244">
    <mergeCell ref="M1:M11"/>
    <mergeCell ref="M12:M17"/>
    <mergeCell ref="G180:H180"/>
    <mergeCell ref="I180:J180"/>
    <mergeCell ref="B180:F180"/>
    <mergeCell ref="L159:L160"/>
    <mergeCell ref="B169:F169"/>
    <mergeCell ref="G169:H169"/>
    <mergeCell ref="I169:J169"/>
    <mergeCell ref="A170:A171"/>
    <mergeCell ref="B170:D170"/>
    <mergeCell ref="E170:G170"/>
    <mergeCell ref="H170:J170"/>
    <mergeCell ref="I70:J70"/>
    <mergeCell ref="A71:A72"/>
    <mergeCell ref="B71:D71"/>
    <mergeCell ref="A82:A83"/>
    <mergeCell ref="B82:D82"/>
    <mergeCell ref="E82:G82"/>
    <mergeCell ref="H82:J82"/>
    <mergeCell ref="E71:G71"/>
    <mergeCell ref="H71:J71"/>
    <mergeCell ref="A324:A325"/>
    <mergeCell ref="B324:D324"/>
    <mergeCell ref="E324:G324"/>
    <mergeCell ref="H324:J324"/>
    <mergeCell ref="I268:J268"/>
    <mergeCell ref="A269:A270"/>
    <mergeCell ref="B269:D269"/>
    <mergeCell ref="L27:L28"/>
    <mergeCell ref="B26:F26"/>
    <mergeCell ref="G26:H26"/>
    <mergeCell ref="I26:J26"/>
    <mergeCell ref="B60:D60"/>
    <mergeCell ref="E60:G60"/>
    <mergeCell ref="G48:H48"/>
    <mergeCell ref="I48:J48"/>
    <mergeCell ref="L82:L83"/>
    <mergeCell ref="B81:F81"/>
    <mergeCell ref="G81:H81"/>
    <mergeCell ref="I81:J81"/>
    <mergeCell ref="B92:F92"/>
    <mergeCell ref="G92:H92"/>
    <mergeCell ref="I92:J92"/>
    <mergeCell ref="B70:F70"/>
    <mergeCell ref="G70:H70"/>
    <mergeCell ref="A1:L1"/>
    <mergeCell ref="A2:L2"/>
    <mergeCell ref="B4:F4"/>
    <mergeCell ref="G4:H4"/>
    <mergeCell ref="I4:J4"/>
    <mergeCell ref="A5:A6"/>
    <mergeCell ref="B5:D5"/>
    <mergeCell ref="L16:L17"/>
    <mergeCell ref="B15:F15"/>
    <mergeCell ref="G15:H15"/>
    <mergeCell ref="I15:J15"/>
    <mergeCell ref="A16:A17"/>
    <mergeCell ref="B16:D16"/>
    <mergeCell ref="E16:G16"/>
    <mergeCell ref="H16:J16"/>
    <mergeCell ref="I37:J37"/>
    <mergeCell ref="A38:A39"/>
    <mergeCell ref="B38:D38"/>
    <mergeCell ref="E38:G38"/>
    <mergeCell ref="H38:J38"/>
    <mergeCell ref="L38:L39"/>
    <mergeCell ref="B48:F48"/>
    <mergeCell ref="A60:A61"/>
    <mergeCell ref="E5:G5"/>
    <mergeCell ref="H5:J5"/>
    <mergeCell ref="L5:L6"/>
    <mergeCell ref="B125:F125"/>
    <mergeCell ref="G125:H125"/>
    <mergeCell ref="I125:J125"/>
    <mergeCell ref="A126:A127"/>
    <mergeCell ref="B126:D126"/>
    <mergeCell ref="E126:G126"/>
    <mergeCell ref="H126:J126"/>
    <mergeCell ref="L126:L127"/>
    <mergeCell ref="A27:A28"/>
    <mergeCell ref="B27:D27"/>
    <mergeCell ref="E27:G27"/>
    <mergeCell ref="H27:J27"/>
    <mergeCell ref="H60:J60"/>
    <mergeCell ref="L60:L61"/>
    <mergeCell ref="A49:A50"/>
    <mergeCell ref="B49:D49"/>
    <mergeCell ref="E49:G49"/>
    <mergeCell ref="H49:J49"/>
    <mergeCell ref="L49:L50"/>
    <mergeCell ref="B59:F59"/>
    <mergeCell ref="G59:H59"/>
    <mergeCell ref="I59:J59"/>
    <mergeCell ref="B37:F37"/>
    <mergeCell ref="G37:H37"/>
    <mergeCell ref="B114:F114"/>
    <mergeCell ref="G114:H114"/>
    <mergeCell ref="I114:J114"/>
    <mergeCell ref="A115:A116"/>
    <mergeCell ref="B115:D115"/>
    <mergeCell ref="E115:G115"/>
    <mergeCell ref="H115:J115"/>
    <mergeCell ref="L93:L94"/>
    <mergeCell ref="B103:F103"/>
    <mergeCell ref="G103:H103"/>
    <mergeCell ref="I103:J103"/>
    <mergeCell ref="A104:A105"/>
    <mergeCell ref="B104:D104"/>
    <mergeCell ref="E104:G104"/>
    <mergeCell ref="H104:J104"/>
    <mergeCell ref="L104:L105"/>
    <mergeCell ref="A93:A94"/>
    <mergeCell ref="B93:D93"/>
    <mergeCell ref="E93:G93"/>
    <mergeCell ref="H93:J93"/>
    <mergeCell ref="L115:L116"/>
    <mergeCell ref="L71:L72"/>
    <mergeCell ref="L247:L248"/>
    <mergeCell ref="B257:F257"/>
    <mergeCell ref="G257:H257"/>
    <mergeCell ref="I257:J257"/>
    <mergeCell ref="A258:A259"/>
    <mergeCell ref="B258:D258"/>
    <mergeCell ref="E258:G258"/>
    <mergeCell ref="H258:J258"/>
    <mergeCell ref="L258:L259"/>
    <mergeCell ref="B246:F246"/>
    <mergeCell ref="G246:H246"/>
    <mergeCell ref="I246:J246"/>
    <mergeCell ref="A247:A248"/>
    <mergeCell ref="B247:D247"/>
    <mergeCell ref="E247:G247"/>
    <mergeCell ref="H247:J247"/>
    <mergeCell ref="L225:L226"/>
    <mergeCell ref="B235:F235"/>
    <mergeCell ref="G235:H235"/>
    <mergeCell ref="I235:J235"/>
    <mergeCell ref="A236:A237"/>
    <mergeCell ref="B236:D236"/>
    <mergeCell ref="E236:G236"/>
    <mergeCell ref="B213:F213"/>
    <mergeCell ref="G213:H213"/>
    <mergeCell ref="I213:J213"/>
    <mergeCell ref="A214:A215"/>
    <mergeCell ref="B214:D214"/>
    <mergeCell ref="E214:G214"/>
    <mergeCell ref="H214:J214"/>
    <mergeCell ref="L214:L215"/>
    <mergeCell ref="H236:J236"/>
    <mergeCell ref="L236:L237"/>
    <mergeCell ref="B224:F224"/>
    <mergeCell ref="G224:H224"/>
    <mergeCell ref="I224:J224"/>
    <mergeCell ref="A225:A226"/>
    <mergeCell ref="B225:D225"/>
    <mergeCell ref="E225:G225"/>
    <mergeCell ref="H225:J225"/>
    <mergeCell ref="B202:F202"/>
    <mergeCell ref="G202:H202"/>
    <mergeCell ref="I202:J202"/>
    <mergeCell ref="A203:A204"/>
    <mergeCell ref="B203:D203"/>
    <mergeCell ref="E203:G203"/>
    <mergeCell ref="H203:J203"/>
    <mergeCell ref="L181:L182"/>
    <mergeCell ref="B191:F191"/>
    <mergeCell ref="G191:H191"/>
    <mergeCell ref="I191:J191"/>
    <mergeCell ref="A192:A193"/>
    <mergeCell ref="B192:D192"/>
    <mergeCell ref="E192:G192"/>
    <mergeCell ref="H192:J192"/>
    <mergeCell ref="L192:L193"/>
    <mergeCell ref="A181:A182"/>
    <mergeCell ref="B181:D181"/>
    <mergeCell ref="E181:G181"/>
    <mergeCell ref="H181:J181"/>
    <mergeCell ref="L203:L204"/>
    <mergeCell ref="L170:L171"/>
    <mergeCell ref="B158:F158"/>
    <mergeCell ref="G158:H158"/>
    <mergeCell ref="I158:J158"/>
    <mergeCell ref="A159:A160"/>
    <mergeCell ref="B159:D159"/>
    <mergeCell ref="E159:G159"/>
    <mergeCell ref="H159:J159"/>
    <mergeCell ref="L137:L138"/>
    <mergeCell ref="B147:F147"/>
    <mergeCell ref="G147:H147"/>
    <mergeCell ref="I147:J147"/>
    <mergeCell ref="A148:A149"/>
    <mergeCell ref="B148:D148"/>
    <mergeCell ref="E148:G148"/>
    <mergeCell ref="H148:J148"/>
    <mergeCell ref="L148:L149"/>
    <mergeCell ref="B136:F136"/>
    <mergeCell ref="G136:H136"/>
    <mergeCell ref="I136:J136"/>
    <mergeCell ref="A137:A138"/>
    <mergeCell ref="B137:D137"/>
    <mergeCell ref="E137:G137"/>
    <mergeCell ref="H137:J137"/>
    <mergeCell ref="L313:L314"/>
    <mergeCell ref="B323:F323"/>
    <mergeCell ref="G323:H323"/>
    <mergeCell ref="I323:J323"/>
    <mergeCell ref="G290:H290"/>
    <mergeCell ref="I290:J290"/>
    <mergeCell ref="L269:L270"/>
    <mergeCell ref="B279:F279"/>
    <mergeCell ref="G279:H279"/>
    <mergeCell ref="I279:J279"/>
    <mergeCell ref="A280:A281"/>
    <mergeCell ref="B280:D280"/>
    <mergeCell ref="E280:G280"/>
    <mergeCell ref="H280:J280"/>
    <mergeCell ref="L280:L281"/>
    <mergeCell ref="B268:F268"/>
    <mergeCell ref="G268:H268"/>
    <mergeCell ref="E269:G269"/>
    <mergeCell ref="H269:J269"/>
    <mergeCell ref="B312:F312"/>
    <mergeCell ref="B290:F290"/>
    <mergeCell ref="L324:L325"/>
    <mergeCell ref="G312:H312"/>
    <mergeCell ref="I312:J312"/>
    <mergeCell ref="A313:A314"/>
    <mergeCell ref="B313:D313"/>
    <mergeCell ref="E313:G313"/>
    <mergeCell ref="H313:J313"/>
    <mergeCell ref="L291:L292"/>
    <mergeCell ref="B301:F301"/>
    <mergeCell ref="G301:H301"/>
    <mergeCell ref="I301:J301"/>
    <mergeCell ref="A302:A303"/>
    <mergeCell ref="B302:D302"/>
    <mergeCell ref="E302:G302"/>
    <mergeCell ref="H302:J302"/>
    <mergeCell ref="L302:L303"/>
    <mergeCell ref="A291:A292"/>
    <mergeCell ref="B291:D291"/>
    <mergeCell ref="E291:G291"/>
    <mergeCell ref="H291:J291"/>
  </mergeCells>
  <printOptions horizontalCentered="1"/>
  <pageMargins left="0.34" right="0.37" top="0.41" bottom="0.49" header="0" footer="0"/>
  <pageSetup paperSize="9" scale="64" fitToHeight="0" orientation="portrait" blackAndWhite="1" r:id="rId1"/>
  <headerFooter>
    <oddFooter>&amp;Cwww.rssrashtriya.org</oddFooter>
  </headerFooter>
  <rowBreaks count="4" manualBreakCount="4">
    <brk id="69" max="11" man="1"/>
    <brk id="135" max="11" man="1"/>
    <brk id="201" max="11" man="1"/>
    <brk id="2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</vt:lpstr>
      <vt:lpstr>Difference_Sheet</vt:lpstr>
      <vt:lpstr>Difference_Sheet!Print_Area</vt:lpstr>
      <vt:lpstr>Difference_Sheet!Print_Titles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CP KURMI</cp:lastModifiedBy>
  <cp:lastPrinted>2024-04-01T16:24:34Z</cp:lastPrinted>
  <dcterms:created xsi:type="dcterms:W3CDTF">2021-11-15T04:15:42Z</dcterms:created>
  <dcterms:modified xsi:type="dcterms:W3CDTF">2024-04-01T16:29:11Z</dcterms:modified>
</cp:coreProperties>
</file>