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13_ncr:1_{73123CB3-6104-446C-B6FC-81C2458B272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MASTER" sheetId="1" r:id="rId1"/>
    <sheet name="Difference_Sheet" sheetId="2" r:id="rId2"/>
  </sheets>
  <definedNames>
    <definedName name="_xlnm.Print_Area" localSheetId="1">Difference_Sheet!$A$2:$L$388</definedName>
    <definedName name="_xlnm.Print_Titles" localSheetId="1">Difference_Sheet!$2:$4</definedName>
  </definedNames>
  <calcPr calcId="181029"/>
  <extLst>
    <ext uri="GoogleSheetsCustomDataVersion1">
      <go:sheetsCustomData xmlns:go="http://customooxmlschemas.google.com/" r:id="rId6" roundtripDataSignature="AMtx7mjaRaF3tBKwsKDZE+u2AF/lWQjXGA=="/>
    </ext>
  </extLst>
</workbook>
</file>

<file path=xl/calcChain.xml><?xml version="1.0" encoding="utf-8"?>
<calcChain xmlns="http://schemas.openxmlformats.org/spreadsheetml/2006/main">
  <c r="B197" i="2" l="1"/>
  <c r="I197" i="2"/>
  <c r="K199" i="2"/>
  <c r="B200" i="2"/>
  <c r="B209" i="2"/>
  <c r="I209" i="2"/>
  <c r="K211" i="2"/>
  <c r="B212" i="2"/>
  <c r="C212" i="2" s="1"/>
  <c r="B221" i="2"/>
  <c r="I221" i="2"/>
  <c r="K223" i="2"/>
  <c r="B224" i="2"/>
  <c r="C224" i="2" s="1"/>
  <c r="D224" i="2" s="1"/>
  <c r="B233" i="2"/>
  <c r="I233" i="2"/>
  <c r="K235" i="2"/>
  <c r="B236" i="2"/>
  <c r="C236" i="2" s="1"/>
  <c r="B245" i="2"/>
  <c r="I245" i="2"/>
  <c r="K247" i="2"/>
  <c r="B248" i="2"/>
  <c r="C248" i="2" s="1"/>
  <c r="B257" i="2"/>
  <c r="I257" i="2"/>
  <c r="K259" i="2"/>
  <c r="B260" i="2"/>
  <c r="E260" i="2" s="1"/>
  <c r="H260" i="2" s="1"/>
  <c r="B269" i="2"/>
  <c r="I269" i="2"/>
  <c r="K271" i="2"/>
  <c r="B272" i="2"/>
  <c r="C272" i="2" s="1"/>
  <c r="D272" i="2" s="1"/>
  <c r="B281" i="2"/>
  <c r="I281" i="2"/>
  <c r="K283" i="2"/>
  <c r="B284" i="2"/>
  <c r="B285" i="2" s="1"/>
  <c r="B293" i="2"/>
  <c r="I293" i="2"/>
  <c r="K295" i="2"/>
  <c r="B296" i="2"/>
  <c r="E296" i="2" s="1"/>
  <c r="B305" i="2"/>
  <c r="I305" i="2"/>
  <c r="K307" i="2"/>
  <c r="B308" i="2"/>
  <c r="B317" i="2"/>
  <c r="I317" i="2"/>
  <c r="K319" i="2"/>
  <c r="B320" i="2"/>
  <c r="C320" i="2" s="1"/>
  <c r="B329" i="2"/>
  <c r="I329" i="2"/>
  <c r="K331" i="2"/>
  <c r="B332" i="2"/>
  <c r="E332" i="2" s="1"/>
  <c r="H332" i="2" s="1"/>
  <c r="B341" i="2"/>
  <c r="I341" i="2"/>
  <c r="K343" i="2"/>
  <c r="B344" i="2"/>
  <c r="C344" i="2" s="1"/>
  <c r="D344" i="2" s="1"/>
  <c r="B353" i="2"/>
  <c r="I353" i="2"/>
  <c r="K355" i="2"/>
  <c r="B356" i="2"/>
  <c r="E356" i="2" s="1"/>
  <c r="E357" i="2" s="1"/>
  <c r="F357" i="2" s="1"/>
  <c r="B365" i="2"/>
  <c r="I365" i="2"/>
  <c r="K367" i="2"/>
  <c r="B368" i="2"/>
  <c r="C368" i="2" s="1"/>
  <c r="B377" i="2"/>
  <c r="I377" i="2"/>
  <c r="K379" i="2"/>
  <c r="B380" i="2"/>
  <c r="C380" i="2" s="1"/>
  <c r="B101" i="2"/>
  <c r="I101" i="2"/>
  <c r="K103" i="2"/>
  <c r="B104" i="2"/>
  <c r="B113" i="2"/>
  <c r="I113" i="2"/>
  <c r="K115" i="2"/>
  <c r="B116" i="2"/>
  <c r="C116" i="2" s="1"/>
  <c r="B125" i="2"/>
  <c r="I125" i="2"/>
  <c r="K127" i="2"/>
  <c r="B128" i="2"/>
  <c r="C128" i="2" s="1"/>
  <c r="B137" i="2"/>
  <c r="I137" i="2"/>
  <c r="K139" i="2"/>
  <c r="B140" i="2"/>
  <c r="C140" i="2" s="1"/>
  <c r="B149" i="2"/>
  <c r="I149" i="2"/>
  <c r="K151" i="2"/>
  <c r="B152" i="2"/>
  <c r="B161" i="2"/>
  <c r="I161" i="2"/>
  <c r="K163" i="2"/>
  <c r="B164" i="2"/>
  <c r="C164" i="2" s="1"/>
  <c r="B173" i="2"/>
  <c r="I173" i="2"/>
  <c r="K175" i="2"/>
  <c r="B176" i="2"/>
  <c r="B177" i="2" s="1"/>
  <c r="B185" i="2"/>
  <c r="I185" i="2"/>
  <c r="K187" i="2"/>
  <c r="B188" i="2"/>
  <c r="C188" i="2" s="1"/>
  <c r="B53" i="2"/>
  <c r="I53" i="2"/>
  <c r="K55" i="2"/>
  <c r="B56" i="2"/>
  <c r="C56" i="2" s="1"/>
  <c r="B65" i="2"/>
  <c r="I65" i="2"/>
  <c r="K67" i="2"/>
  <c r="B68" i="2"/>
  <c r="E68" i="2" s="1"/>
  <c r="H68" i="2" s="1"/>
  <c r="B77" i="2"/>
  <c r="I77" i="2"/>
  <c r="K79" i="2"/>
  <c r="B80" i="2"/>
  <c r="E80" i="2" s="1"/>
  <c r="B89" i="2"/>
  <c r="I89" i="2"/>
  <c r="K91" i="2"/>
  <c r="B92" i="2"/>
  <c r="B93" i="2" s="1"/>
  <c r="C93" i="2" s="1"/>
  <c r="B29" i="2"/>
  <c r="I29" i="2"/>
  <c r="K31" i="2"/>
  <c r="B32" i="2"/>
  <c r="C32" i="2" s="1"/>
  <c r="B41" i="2"/>
  <c r="I41" i="2"/>
  <c r="K43" i="2"/>
  <c r="B44" i="2"/>
  <c r="C44" i="2" s="1"/>
  <c r="D44" i="2" s="1"/>
  <c r="B17" i="2"/>
  <c r="I17" i="2"/>
  <c r="K19" i="2"/>
  <c r="B20" i="2"/>
  <c r="C20" i="2" s="1"/>
  <c r="A36" i="1"/>
  <c r="A35" i="1"/>
  <c r="B8" i="2"/>
  <c r="E8" i="2" s="1"/>
  <c r="E9" i="2" s="1"/>
  <c r="F9" i="2" s="1"/>
  <c r="K7" i="2"/>
  <c r="I5" i="2"/>
  <c r="B5" i="2"/>
  <c r="B141" i="2" l="1"/>
  <c r="C141" i="2" s="1"/>
  <c r="D141" i="2" s="1"/>
  <c r="B297" i="2"/>
  <c r="B298" i="2" s="1"/>
  <c r="C296" i="2"/>
  <c r="E368" i="2"/>
  <c r="F368" i="2" s="1"/>
  <c r="I368" i="2" s="1"/>
  <c r="E272" i="2"/>
  <c r="H272" i="2" s="1"/>
  <c r="E140" i="2"/>
  <c r="F140" i="2" s="1"/>
  <c r="G140" i="2" s="1"/>
  <c r="B225" i="2"/>
  <c r="C225" i="2" s="1"/>
  <c r="B189" i="2"/>
  <c r="B190" i="2" s="1"/>
  <c r="C190" i="2" s="1"/>
  <c r="D190" i="2" s="1"/>
  <c r="E224" i="2"/>
  <c r="F224" i="2" s="1"/>
  <c r="I224" i="2" s="1"/>
  <c r="E188" i="2"/>
  <c r="E189" i="2" s="1"/>
  <c r="F189" i="2" s="1"/>
  <c r="B345" i="2"/>
  <c r="B346" i="2" s="1"/>
  <c r="B273" i="2"/>
  <c r="B274" i="2" s="1"/>
  <c r="C274" i="2" s="1"/>
  <c r="D274" i="2" s="1"/>
  <c r="B117" i="2"/>
  <c r="C117" i="2" s="1"/>
  <c r="B357" i="2"/>
  <c r="C357" i="2" s="1"/>
  <c r="I357" i="2" s="1"/>
  <c r="E344" i="2"/>
  <c r="F344" i="2" s="1"/>
  <c r="G344" i="2" s="1"/>
  <c r="B237" i="2"/>
  <c r="C237" i="2" s="1"/>
  <c r="D237" i="2" s="1"/>
  <c r="B213" i="2"/>
  <c r="C213" i="2" s="1"/>
  <c r="C92" i="2"/>
  <c r="D92" i="2" s="1"/>
  <c r="B165" i="2"/>
  <c r="C165" i="2" s="1"/>
  <c r="E116" i="2"/>
  <c r="F116" i="2" s="1"/>
  <c r="I116" i="2" s="1"/>
  <c r="E284" i="2"/>
  <c r="E285" i="2" s="1"/>
  <c r="E212" i="2"/>
  <c r="F212" i="2" s="1"/>
  <c r="I212" i="2" s="1"/>
  <c r="C68" i="2"/>
  <c r="D68" i="2" s="1"/>
  <c r="E176" i="2"/>
  <c r="E177" i="2" s="1"/>
  <c r="E178" i="2" s="1"/>
  <c r="F178" i="2" s="1"/>
  <c r="G178" i="2" s="1"/>
  <c r="B129" i="2"/>
  <c r="C129" i="2" s="1"/>
  <c r="B369" i="2"/>
  <c r="C369" i="2" s="1"/>
  <c r="C332" i="2"/>
  <c r="D332" i="2" s="1"/>
  <c r="E236" i="2"/>
  <c r="F236" i="2" s="1"/>
  <c r="G236" i="2" s="1"/>
  <c r="B214" i="2"/>
  <c r="C214" i="2" s="1"/>
  <c r="C260" i="2"/>
  <c r="D260" i="2" s="1"/>
  <c r="E261" i="2"/>
  <c r="E262" i="2" s="1"/>
  <c r="F262" i="2" s="1"/>
  <c r="E333" i="2"/>
  <c r="E334" i="2" s="1"/>
  <c r="F334" i="2" s="1"/>
  <c r="G334" i="2" s="1"/>
  <c r="E273" i="2"/>
  <c r="F273" i="2" s="1"/>
  <c r="G273" i="2" s="1"/>
  <c r="B226" i="2"/>
  <c r="C226" i="2" s="1"/>
  <c r="D226" i="2" s="1"/>
  <c r="B178" i="2"/>
  <c r="C177" i="2"/>
  <c r="D177" i="2" s="1"/>
  <c r="E164" i="2"/>
  <c r="E165" i="2" s="1"/>
  <c r="H165" i="2" s="1"/>
  <c r="C308" i="2"/>
  <c r="D308" i="2" s="1"/>
  <c r="F296" i="2"/>
  <c r="G296" i="2" s="1"/>
  <c r="C200" i="2"/>
  <c r="D200" i="2" s="1"/>
  <c r="E200" i="2"/>
  <c r="H200" i="2" s="1"/>
  <c r="B201" i="2"/>
  <c r="D164" i="2"/>
  <c r="E128" i="2"/>
  <c r="B381" i="2"/>
  <c r="E380" i="2"/>
  <c r="D368" i="2"/>
  <c r="E358" i="2"/>
  <c r="C356" i="2"/>
  <c r="B347" i="2"/>
  <c r="C284" i="2"/>
  <c r="D284" i="2" s="1"/>
  <c r="E92" i="2"/>
  <c r="F92" i="2" s="1"/>
  <c r="D380" i="2"/>
  <c r="G357" i="2"/>
  <c r="H356" i="2"/>
  <c r="F332" i="2"/>
  <c r="B286" i="2"/>
  <c r="C285" i="2"/>
  <c r="F356" i="2"/>
  <c r="C346" i="2"/>
  <c r="D346" i="2" s="1"/>
  <c r="D320" i="2"/>
  <c r="E320" i="2"/>
  <c r="H320" i="2" s="1"/>
  <c r="B321" i="2"/>
  <c r="B309" i="2"/>
  <c r="E308" i="2"/>
  <c r="H308" i="2" s="1"/>
  <c r="E297" i="2"/>
  <c r="H296" i="2"/>
  <c r="D296" i="2"/>
  <c r="F261" i="2"/>
  <c r="G261" i="2" s="1"/>
  <c r="F260" i="2"/>
  <c r="D212" i="2"/>
  <c r="B333" i="2"/>
  <c r="D248" i="2"/>
  <c r="E248" i="2"/>
  <c r="B249" i="2"/>
  <c r="D236" i="2"/>
  <c r="D225" i="2"/>
  <c r="B261" i="2"/>
  <c r="B69" i="2"/>
  <c r="B70" i="2" s="1"/>
  <c r="C70" i="2" s="1"/>
  <c r="D188" i="2"/>
  <c r="C176" i="2"/>
  <c r="C104" i="2"/>
  <c r="D104" i="2" s="1"/>
  <c r="E104" i="2"/>
  <c r="H104" i="2" s="1"/>
  <c r="B105" i="2"/>
  <c r="D128" i="2"/>
  <c r="D116" i="2"/>
  <c r="C152" i="2"/>
  <c r="D152" i="2" s="1"/>
  <c r="E152" i="2"/>
  <c r="H152" i="2" s="1"/>
  <c r="B153" i="2"/>
  <c r="D140" i="2"/>
  <c r="F80" i="2"/>
  <c r="G80" i="2" s="1"/>
  <c r="H80" i="2"/>
  <c r="E81" i="2"/>
  <c r="B45" i="2"/>
  <c r="B46" i="2" s="1"/>
  <c r="C46" i="2" s="1"/>
  <c r="B94" i="2"/>
  <c r="B95" i="2" s="1"/>
  <c r="C80" i="2"/>
  <c r="F68" i="2"/>
  <c r="B57" i="2"/>
  <c r="E56" i="2"/>
  <c r="H56" i="2" s="1"/>
  <c r="D93" i="2"/>
  <c r="E44" i="2"/>
  <c r="H44" i="2" s="1"/>
  <c r="D56" i="2"/>
  <c r="B81" i="2"/>
  <c r="E69" i="2"/>
  <c r="D32" i="2"/>
  <c r="B33" i="2"/>
  <c r="E32" i="2"/>
  <c r="B21" i="2"/>
  <c r="E20" i="2"/>
  <c r="F8" i="2"/>
  <c r="D20" i="2"/>
  <c r="C8" i="2"/>
  <c r="G9" i="2"/>
  <c r="B9" i="2"/>
  <c r="C9" i="2" s="1"/>
  <c r="E10" i="2"/>
  <c r="F10" i="2" s="1"/>
  <c r="H8" i="2"/>
  <c r="A3" i="2"/>
  <c r="A2" i="2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F272" i="2" l="1"/>
  <c r="G272" i="2" s="1"/>
  <c r="J272" i="2" s="1"/>
  <c r="K272" i="2" s="1"/>
  <c r="L272" i="2" s="1"/>
  <c r="B142" i="2"/>
  <c r="C142" i="2" s="1"/>
  <c r="C143" i="2" s="1"/>
  <c r="H284" i="2"/>
  <c r="H188" i="2"/>
  <c r="E190" i="2"/>
  <c r="H190" i="2" s="1"/>
  <c r="E141" i="2"/>
  <c r="H141" i="2" s="1"/>
  <c r="H140" i="2"/>
  <c r="D357" i="2"/>
  <c r="J357" i="2" s="1"/>
  <c r="K357" i="2" s="1"/>
  <c r="H357" i="2"/>
  <c r="C189" i="2"/>
  <c r="D189" i="2" s="1"/>
  <c r="F177" i="2"/>
  <c r="G177" i="2" s="1"/>
  <c r="J177" i="2" s="1"/>
  <c r="H236" i="2"/>
  <c r="E117" i="2"/>
  <c r="E118" i="2" s="1"/>
  <c r="B191" i="2"/>
  <c r="H177" i="2"/>
  <c r="E237" i="2"/>
  <c r="H237" i="2" s="1"/>
  <c r="B275" i="2"/>
  <c r="E369" i="2"/>
  <c r="F369" i="2" s="1"/>
  <c r="I177" i="2"/>
  <c r="C297" i="2"/>
  <c r="D297" i="2" s="1"/>
  <c r="E213" i="2"/>
  <c r="H213" i="2" s="1"/>
  <c r="E225" i="2"/>
  <c r="E226" i="2" s="1"/>
  <c r="H226" i="2" s="1"/>
  <c r="H189" i="2"/>
  <c r="I92" i="2"/>
  <c r="H212" i="2"/>
  <c r="F188" i="2"/>
  <c r="G188" i="2" s="1"/>
  <c r="J188" i="2" s="1"/>
  <c r="H176" i="2"/>
  <c r="G189" i="2"/>
  <c r="D213" i="2"/>
  <c r="G368" i="2"/>
  <c r="J368" i="2" s="1"/>
  <c r="G212" i="2"/>
  <c r="J212" i="2" s="1"/>
  <c r="C273" i="2"/>
  <c r="D273" i="2" s="1"/>
  <c r="J273" i="2" s="1"/>
  <c r="H368" i="2"/>
  <c r="B358" i="2"/>
  <c r="C358" i="2" s="1"/>
  <c r="C359" i="2" s="1"/>
  <c r="D165" i="2"/>
  <c r="C345" i="2"/>
  <c r="D345" i="2" s="1"/>
  <c r="D347" i="2" s="1"/>
  <c r="H273" i="2"/>
  <c r="I68" i="2"/>
  <c r="E263" i="2"/>
  <c r="G262" i="2"/>
  <c r="I332" i="2"/>
  <c r="B166" i="2"/>
  <c r="C166" i="2" s="1"/>
  <c r="C167" i="2" s="1"/>
  <c r="C215" i="2"/>
  <c r="D214" i="2"/>
  <c r="H224" i="2"/>
  <c r="F164" i="2"/>
  <c r="G164" i="2" s="1"/>
  <c r="J164" i="2" s="1"/>
  <c r="G224" i="2"/>
  <c r="J224" i="2" s="1"/>
  <c r="B118" i="2"/>
  <c r="B119" i="2" s="1"/>
  <c r="G92" i="2"/>
  <c r="J92" i="2" s="1"/>
  <c r="K92" i="2" s="1"/>
  <c r="L92" i="2" s="1"/>
  <c r="H164" i="2"/>
  <c r="F284" i="2"/>
  <c r="G284" i="2" s="1"/>
  <c r="J284" i="2" s="1"/>
  <c r="B130" i="2"/>
  <c r="B131" i="2" s="1"/>
  <c r="D129" i="2"/>
  <c r="E179" i="2"/>
  <c r="B238" i="2"/>
  <c r="B239" i="2" s="1"/>
  <c r="D117" i="2"/>
  <c r="B215" i="2"/>
  <c r="E345" i="2"/>
  <c r="H344" i="2"/>
  <c r="F176" i="2"/>
  <c r="G116" i="2"/>
  <c r="J116" i="2" s="1"/>
  <c r="H116" i="2"/>
  <c r="D369" i="2"/>
  <c r="B370" i="2"/>
  <c r="B371" i="2" s="1"/>
  <c r="E335" i="2"/>
  <c r="E359" i="2"/>
  <c r="H178" i="2"/>
  <c r="F333" i="2"/>
  <c r="F335" i="2" s="1"/>
  <c r="C69" i="2"/>
  <c r="C71" i="2" s="1"/>
  <c r="E93" i="2"/>
  <c r="H93" i="2" s="1"/>
  <c r="B227" i="2"/>
  <c r="F263" i="2"/>
  <c r="B179" i="2"/>
  <c r="E274" i="2"/>
  <c r="E275" i="2" s="1"/>
  <c r="G260" i="2"/>
  <c r="C261" i="2"/>
  <c r="D261" i="2" s="1"/>
  <c r="B262" i="2"/>
  <c r="B263" i="2" s="1"/>
  <c r="H261" i="2"/>
  <c r="E249" i="2"/>
  <c r="F248" i="2"/>
  <c r="C333" i="2"/>
  <c r="B334" i="2"/>
  <c r="B335" i="2" s="1"/>
  <c r="H333" i="2"/>
  <c r="C227" i="2"/>
  <c r="I260" i="2"/>
  <c r="I272" i="2"/>
  <c r="E309" i="2"/>
  <c r="H309" i="2" s="1"/>
  <c r="F308" i="2"/>
  <c r="I308" i="2" s="1"/>
  <c r="C286" i="2"/>
  <c r="D286" i="2" s="1"/>
  <c r="B287" i="2"/>
  <c r="B382" i="2"/>
  <c r="B383" i="2" s="1"/>
  <c r="C381" i="2"/>
  <c r="G356" i="2"/>
  <c r="C178" i="2"/>
  <c r="I178" i="2" s="1"/>
  <c r="B250" i="2"/>
  <c r="B251" i="2" s="1"/>
  <c r="C249" i="2"/>
  <c r="D249" i="2" s="1"/>
  <c r="J296" i="2"/>
  <c r="C298" i="2"/>
  <c r="E321" i="2"/>
  <c r="F320" i="2"/>
  <c r="G320" i="2" s="1"/>
  <c r="J320" i="2" s="1"/>
  <c r="E286" i="2"/>
  <c r="E287" i="2" s="1"/>
  <c r="F285" i="2"/>
  <c r="I285" i="2" s="1"/>
  <c r="I356" i="2"/>
  <c r="E381" i="2"/>
  <c r="F380" i="2"/>
  <c r="G380" i="2" s="1"/>
  <c r="F128" i="2"/>
  <c r="E129" i="2"/>
  <c r="H128" i="2"/>
  <c r="H92" i="2"/>
  <c r="J236" i="2"/>
  <c r="H248" i="2"/>
  <c r="B310" i="2"/>
  <c r="B311" i="2" s="1"/>
  <c r="C309" i="2"/>
  <c r="D309" i="2" s="1"/>
  <c r="H285" i="2"/>
  <c r="G332" i="2"/>
  <c r="J344" i="2"/>
  <c r="H380" i="2"/>
  <c r="B299" i="2"/>
  <c r="I344" i="2"/>
  <c r="F358" i="2"/>
  <c r="B202" i="2"/>
  <c r="B203" i="2" s="1"/>
  <c r="C201" i="2"/>
  <c r="D201" i="2" s="1"/>
  <c r="I296" i="2"/>
  <c r="F165" i="2"/>
  <c r="E166" i="2"/>
  <c r="B71" i="2"/>
  <c r="I236" i="2"/>
  <c r="E298" i="2"/>
  <c r="F297" i="2"/>
  <c r="B322" i="2"/>
  <c r="C321" i="2"/>
  <c r="D321" i="2" s="1"/>
  <c r="D227" i="2"/>
  <c r="D285" i="2"/>
  <c r="H297" i="2"/>
  <c r="D356" i="2"/>
  <c r="E201" i="2"/>
  <c r="F200" i="2"/>
  <c r="G200" i="2" s="1"/>
  <c r="J200" i="2" s="1"/>
  <c r="J140" i="2"/>
  <c r="D176" i="2"/>
  <c r="E45" i="2"/>
  <c r="H45" i="2" s="1"/>
  <c r="C153" i="2"/>
  <c r="D153" i="2" s="1"/>
  <c r="B154" i="2"/>
  <c r="I140" i="2"/>
  <c r="F44" i="2"/>
  <c r="G44" i="2" s="1"/>
  <c r="J44" i="2" s="1"/>
  <c r="B47" i="2"/>
  <c r="E153" i="2"/>
  <c r="F152" i="2"/>
  <c r="I152" i="2" s="1"/>
  <c r="B106" i="2"/>
  <c r="C105" i="2"/>
  <c r="D46" i="2"/>
  <c r="E105" i="2"/>
  <c r="F104" i="2"/>
  <c r="I80" i="2"/>
  <c r="D80" i="2"/>
  <c r="C45" i="2"/>
  <c r="F69" i="2"/>
  <c r="H69" i="2"/>
  <c r="E70" i="2"/>
  <c r="E71" i="2" s="1"/>
  <c r="E57" i="2"/>
  <c r="H57" i="2" s="1"/>
  <c r="F56" i="2"/>
  <c r="G56" i="2" s="1"/>
  <c r="F81" i="2"/>
  <c r="G81" i="2" s="1"/>
  <c r="E82" i="2"/>
  <c r="B58" i="2"/>
  <c r="C57" i="2"/>
  <c r="D57" i="2" s="1"/>
  <c r="C94" i="2"/>
  <c r="D94" i="2" s="1"/>
  <c r="D95" i="2" s="1"/>
  <c r="C81" i="2"/>
  <c r="D81" i="2" s="1"/>
  <c r="H81" i="2"/>
  <c r="B82" i="2"/>
  <c r="B83" i="2" s="1"/>
  <c r="G68" i="2"/>
  <c r="D70" i="2"/>
  <c r="B34" i="2"/>
  <c r="C33" i="2"/>
  <c r="H32" i="2"/>
  <c r="E33" i="2"/>
  <c r="H33" i="2" s="1"/>
  <c r="F32" i="2"/>
  <c r="C21" i="2"/>
  <c r="D21" i="2" s="1"/>
  <c r="B22" i="2"/>
  <c r="E21" i="2"/>
  <c r="H21" i="2" s="1"/>
  <c r="F20" i="2"/>
  <c r="G20" i="2" s="1"/>
  <c r="H20" i="2"/>
  <c r="G8" i="2"/>
  <c r="H9" i="2"/>
  <c r="I9" i="2"/>
  <c r="D8" i="2"/>
  <c r="B10" i="2"/>
  <c r="C10" i="2" s="1"/>
  <c r="G10" i="2"/>
  <c r="E11" i="2"/>
  <c r="I8" i="2"/>
  <c r="E142" i="2" l="1"/>
  <c r="H142" i="2" s="1"/>
  <c r="H143" i="2" s="1"/>
  <c r="B143" i="2"/>
  <c r="E94" i="2"/>
  <c r="H94" i="2" s="1"/>
  <c r="H95" i="2" s="1"/>
  <c r="F141" i="2"/>
  <c r="I141" i="2" s="1"/>
  <c r="E370" i="2"/>
  <c r="F370" i="2" s="1"/>
  <c r="F371" i="2" s="1"/>
  <c r="D275" i="2"/>
  <c r="F213" i="2"/>
  <c r="G213" i="2" s="1"/>
  <c r="E191" i="2"/>
  <c r="F117" i="2"/>
  <c r="I117" i="2" s="1"/>
  <c r="F190" i="2"/>
  <c r="I190" i="2" s="1"/>
  <c r="C275" i="2"/>
  <c r="H117" i="2"/>
  <c r="I284" i="2"/>
  <c r="E214" i="2"/>
  <c r="F214" i="2" s="1"/>
  <c r="J189" i="2"/>
  <c r="K189" i="2" s="1"/>
  <c r="L189" i="2" s="1"/>
  <c r="E238" i="2"/>
  <c r="H238" i="2" s="1"/>
  <c r="H239" i="2" s="1"/>
  <c r="C191" i="2"/>
  <c r="G263" i="2"/>
  <c r="I189" i="2"/>
  <c r="D191" i="2"/>
  <c r="I188" i="2"/>
  <c r="H191" i="2"/>
  <c r="C238" i="2"/>
  <c r="D238" i="2" s="1"/>
  <c r="D239" i="2" s="1"/>
  <c r="F179" i="2"/>
  <c r="F226" i="2"/>
  <c r="G226" i="2" s="1"/>
  <c r="F237" i="2"/>
  <c r="G237" i="2" s="1"/>
  <c r="J237" i="2" s="1"/>
  <c r="E227" i="2"/>
  <c r="F225" i="2"/>
  <c r="G225" i="2" s="1"/>
  <c r="J225" i="2" s="1"/>
  <c r="K225" i="2" s="1"/>
  <c r="L225" i="2" s="1"/>
  <c r="H369" i="2"/>
  <c r="H225" i="2"/>
  <c r="H227" i="2" s="1"/>
  <c r="I164" i="2"/>
  <c r="C179" i="2"/>
  <c r="B167" i="2"/>
  <c r="D166" i="2"/>
  <c r="D167" i="2" s="1"/>
  <c r="D215" i="2"/>
  <c r="D358" i="2"/>
  <c r="D359" i="2" s="1"/>
  <c r="I358" i="2"/>
  <c r="I359" i="2" s="1"/>
  <c r="I273" i="2"/>
  <c r="B359" i="2"/>
  <c r="H358" i="2"/>
  <c r="H359" i="2" s="1"/>
  <c r="H274" i="2"/>
  <c r="H275" i="2" s="1"/>
  <c r="H179" i="2"/>
  <c r="C370" i="2"/>
  <c r="D370" i="2" s="1"/>
  <c r="D371" i="2" s="1"/>
  <c r="C347" i="2"/>
  <c r="C130" i="2"/>
  <c r="D130" i="2" s="1"/>
  <c r="D131" i="2" s="1"/>
  <c r="D69" i="2"/>
  <c r="D71" i="2" s="1"/>
  <c r="C118" i="2"/>
  <c r="C119" i="2" s="1"/>
  <c r="I69" i="2"/>
  <c r="I176" i="2"/>
  <c r="I179" i="2" s="1"/>
  <c r="L357" i="2"/>
  <c r="H345" i="2"/>
  <c r="E346" i="2"/>
  <c r="F345" i="2"/>
  <c r="G176" i="2"/>
  <c r="G179" i="2" s="1"/>
  <c r="G333" i="2"/>
  <c r="G335" i="2" s="1"/>
  <c r="F274" i="2"/>
  <c r="F275" i="2" s="1"/>
  <c r="F45" i="2"/>
  <c r="I45" i="2" s="1"/>
  <c r="I200" i="2"/>
  <c r="C287" i="2"/>
  <c r="D178" i="2"/>
  <c r="J178" i="2" s="1"/>
  <c r="K178" i="2" s="1"/>
  <c r="L178" i="2" s="1"/>
  <c r="F93" i="2"/>
  <c r="I93" i="2" s="1"/>
  <c r="J260" i="2"/>
  <c r="K260" i="2" s="1"/>
  <c r="L260" i="2" s="1"/>
  <c r="E46" i="2"/>
  <c r="E47" i="2" s="1"/>
  <c r="G69" i="2"/>
  <c r="G285" i="2"/>
  <c r="J285" i="2" s="1"/>
  <c r="K285" i="2" s="1"/>
  <c r="L285" i="2" s="1"/>
  <c r="I44" i="2"/>
  <c r="G152" i="2"/>
  <c r="J152" i="2" s="1"/>
  <c r="E202" i="2"/>
  <c r="H202" i="2" s="1"/>
  <c r="F201" i="2"/>
  <c r="G201" i="2" s="1"/>
  <c r="E382" i="2"/>
  <c r="H382" i="2" s="1"/>
  <c r="F381" i="2"/>
  <c r="G381" i="2" s="1"/>
  <c r="H286" i="2"/>
  <c r="H287" i="2" s="1"/>
  <c r="I333" i="2"/>
  <c r="F249" i="2"/>
  <c r="G249" i="2" s="1"/>
  <c r="J249" i="2" s="1"/>
  <c r="E250" i="2"/>
  <c r="H250" i="2" s="1"/>
  <c r="J261" i="2"/>
  <c r="K200" i="2"/>
  <c r="L200" i="2" s="1"/>
  <c r="F298" i="2"/>
  <c r="F299" i="2" s="1"/>
  <c r="I369" i="2"/>
  <c r="G358" i="2"/>
  <c r="K236" i="2"/>
  <c r="G128" i="2"/>
  <c r="J128" i="2" s="1"/>
  <c r="K128" i="2" s="1"/>
  <c r="I128" i="2"/>
  <c r="K296" i="2"/>
  <c r="K212" i="2"/>
  <c r="H249" i="2"/>
  <c r="C299" i="2"/>
  <c r="E310" i="2"/>
  <c r="E311" i="2" s="1"/>
  <c r="F309" i="2"/>
  <c r="G309" i="2" s="1"/>
  <c r="J309" i="2" s="1"/>
  <c r="I261" i="2"/>
  <c r="J332" i="2"/>
  <c r="F129" i="2"/>
  <c r="I129" i="2" s="1"/>
  <c r="H129" i="2"/>
  <c r="E130" i="2"/>
  <c r="E131" i="2" s="1"/>
  <c r="K284" i="2"/>
  <c r="C382" i="2"/>
  <c r="D382" i="2" s="1"/>
  <c r="J81" i="2"/>
  <c r="K81" i="2" s="1"/>
  <c r="L81" i="2" s="1"/>
  <c r="J356" i="2"/>
  <c r="H321" i="2"/>
  <c r="G297" i="2"/>
  <c r="F166" i="2"/>
  <c r="G166" i="2" s="1"/>
  <c r="E167" i="2"/>
  <c r="H166" i="2"/>
  <c r="H167" i="2" s="1"/>
  <c r="C202" i="2"/>
  <c r="D202" i="2" s="1"/>
  <c r="K344" i="2"/>
  <c r="H298" i="2"/>
  <c r="H299" i="2" s="1"/>
  <c r="H381" i="2"/>
  <c r="I297" i="2"/>
  <c r="F359" i="2"/>
  <c r="G308" i="2"/>
  <c r="C334" i="2"/>
  <c r="I334" i="2" s="1"/>
  <c r="H334" i="2"/>
  <c r="H335" i="2" s="1"/>
  <c r="I248" i="2"/>
  <c r="E299" i="2"/>
  <c r="K320" i="2"/>
  <c r="L320" i="2" s="1"/>
  <c r="F286" i="2"/>
  <c r="F287" i="2" s="1"/>
  <c r="F321" i="2"/>
  <c r="I321" i="2" s="1"/>
  <c r="E322" i="2"/>
  <c r="E323" i="2" s="1"/>
  <c r="K273" i="2"/>
  <c r="L273" i="2" s="1"/>
  <c r="C322" i="2"/>
  <c r="D322" i="2" s="1"/>
  <c r="B323" i="2"/>
  <c r="I165" i="2"/>
  <c r="G165" i="2"/>
  <c r="H201" i="2"/>
  <c r="G369" i="2"/>
  <c r="K224" i="2"/>
  <c r="L224" i="2" s="1"/>
  <c r="C310" i="2"/>
  <c r="I380" i="2"/>
  <c r="K368" i="2"/>
  <c r="L368" i="2" s="1"/>
  <c r="D287" i="2"/>
  <c r="E119" i="2"/>
  <c r="F118" i="2"/>
  <c r="H118" i="2"/>
  <c r="I320" i="2"/>
  <c r="D298" i="2"/>
  <c r="C250" i="2"/>
  <c r="D250" i="2" s="1"/>
  <c r="D381" i="2"/>
  <c r="J380" i="2"/>
  <c r="D333" i="2"/>
  <c r="G248" i="2"/>
  <c r="C262" i="2"/>
  <c r="I262" i="2" s="1"/>
  <c r="H262" i="2"/>
  <c r="H263" i="2" s="1"/>
  <c r="K44" i="2"/>
  <c r="L44" i="2" s="1"/>
  <c r="I104" i="2"/>
  <c r="E106" i="2"/>
  <c r="H106" i="2" s="1"/>
  <c r="F105" i="2"/>
  <c r="I105" i="2" s="1"/>
  <c r="C106" i="2"/>
  <c r="C154" i="2"/>
  <c r="D154" i="2" s="1"/>
  <c r="D155" i="2" s="1"/>
  <c r="B155" i="2"/>
  <c r="K140" i="2"/>
  <c r="L140" i="2" s="1"/>
  <c r="F153" i="2"/>
  <c r="G153" i="2" s="1"/>
  <c r="E154" i="2"/>
  <c r="K188" i="2"/>
  <c r="G104" i="2"/>
  <c r="H105" i="2"/>
  <c r="H153" i="2"/>
  <c r="K116" i="2"/>
  <c r="L116" i="2" s="1"/>
  <c r="K164" i="2"/>
  <c r="K177" i="2"/>
  <c r="L177" i="2" s="1"/>
  <c r="B107" i="2"/>
  <c r="D105" i="2"/>
  <c r="D142" i="2"/>
  <c r="D45" i="2"/>
  <c r="D47" i="2" s="1"/>
  <c r="C47" i="2"/>
  <c r="J68" i="2"/>
  <c r="J80" i="2"/>
  <c r="F70" i="2"/>
  <c r="G70" i="2" s="1"/>
  <c r="H70" i="2"/>
  <c r="H71" i="2" s="1"/>
  <c r="I81" i="2"/>
  <c r="F82" i="2"/>
  <c r="G82" i="2" s="1"/>
  <c r="G83" i="2" s="1"/>
  <c r="E83" i="2"/>
  <c r="F94" i="2"/>
  <c r="I56" i="2"/>
  <c r="J56" i="2"/>
  <c r="C82" i="2"/>
  <c r="D82" i="2" s="1"/>
  <c r="H82" i="2"/>
  <c r="H83" i="2" s="1"/>
  <c r="C95" i="2"/>
  <c r="C58" i="2"/>
  <c r="C59" i="2" s="1"/>
  <c r="E58" i="2"/>
  <c r="H58" i="2" s="1"/>
  <c r="H59" i="2" s="1"/>
  <c r="F57" i="2"/>
  <c r="G57" i="2" s="1"/>
  <c r="B59" i="2"/>
  <c r="I32" i="2"/>
  <c r="E34" i="2"/>
  <c r="F33" i="2"/>
  <c r="C34" i="2"/>
  <c r="D34" i="2" s="1"/>
  <c r="B35" i="2"/>
  <c r="G32" i="2"/>
  <c r="D33" i="2"/>
  <c r="J20" i="2"/>
  <c r="E22" i="2"/>
  <c r="E23" i="2" s="1"/>
  <c r="F21" i="2"/>
  <c r="I21" i="2" s="1"/>
  <c r="I20" i="2"/>
  <c r="C22" i="2"/>
  <c r="D22" i="2" s="1"/>
  <c r="B23" i="2"/>
  <c r="D9" i="2"/>
  <c r="J9" i="2" s="1"/>
  <c r="K9" i="2" s="1"/>
  <c r="L9" i="2" s="1"/>
  <c r="H10" i="2"/>
  <c r="D10" i="2"/>
  <c r="J10" i="2" s="1"/>
  <c r="F11" i="2"/>
  <c r="J8" i="2"/>
  <c r="E143" i="2" l="1"/>
  <c r="F142" i="2"/>
  <c r="G142" i="2" s="1"/>
  <c r="J142" i="2" s="1"/>
  <c r="H370" i="2"/>
  <c r="G141" i="2"/>
  <c r="J141" i="2" s="1"/>
  <c r="K141" i="2" s="1"/>
  <c r="L141" i="2" s="1"/>
  <c r="F191" i="2"/>
  <c r="I226" i="2"/>
  <c r="E371" i="2"/>
  <c r="E95" i="2"/>
  <c r="I213" i="2"/>
  <c r="G117" i="2"/>
  <c r="J117" i="2" s="1"/>
  <c r="K117" i="2" s="1"/>
  <c r="L117" i="2" s="1"/>
  <c r="E215" i="2"/>
  <c r="G190" i="2"/>
  <c r="J190" i="2" s="1"/>
  <c r="K190" i="2" s="1"/>
  <c r="K191" i="2" s="1"/>
  <c r="H214" i="2"/>
  <c r="H215" i="2" s="1"/>
  <c r="I191" i="2"/>
  <c r="H119" i="2"/>
  <c r="E239" i="2"/>
  <c r="F238" i="2"/>
  <c r="I238" i="2" s="1"/>
  <c r="C239" i="2"/>
  <c r="H371" i="2"/>
  <c r="J69" i="2"/>
  <c r="K69" i="2" s="1"/>
  <c r="L69" i="2" s="1"/>
  <c r="J358" i="2"/>
  <c r="J359" i="2" s="1"/>
  <c r="G93" i="2"/>
  <c r="J93" i="2" s="1"/>
  <c r="C371" i="2"/>
  <c r="I237" i="2"/>
  <c r="J166" i="2"/>
  <c r="K166" i="2" s="1"/>
  <c r="L166" i="2" s="1"/>
  <c r="J176" i="2"/>
  <c r="J179" i="2" s="1"/>
  <c r="G45" i="2"/>
  <c r="J45" i="2" s="1"/>
  <c r="I225" i="2"/>
  <c r="F227" i="2"/>
  <c r="C131" i="2"/>
  <c r="I381" i="2"/>
  <c r="F95" i="2"/>
  <c r="H251" i="2"/>
  <c r="D118" i="2"/>
  <c r="D119" i="2" s="1"/>
  <c r="E251" i="2"/>
  <c r="F46" i="2"/>
  <c r="I46" i="2" s="1"/>
  <c r="I47" i="2" s="1"/>
  <c r="E347" i="2"/>
  <c r="H346" i="2"/>
  <c r="H347" i="2" s="1"/>
  <c r="F346" i="2"/>
  <c r="F347" i="2" s="1"/>
  <c r="G345" i="2"/>
  <c r="J345" i="2" s="1"/>
  <c r="K345" i="2" s="1"/>
  <c r="L345" i="2" s="1"/>
  <c r="I345" i="2"/>
  <c r="H46" i="2"/>
  <c r="H47" i="2" s="1"/>
  <c r="D179" i="2"/>
  <c r="G321" i="2"/>
  <c r="J321" i="2" s="1"/>
  <c r="K321" i="2" s="1"/>
  <c r="L321" i="2" s="1"/>
  <c r="I274" i="2"/>
  <c r="I275" i="2" s="1"/>
  <c r="G274" i="2"/>
  <c r="I370" i="2"/>
  <c r="I371" i="2" s="1"/>
  <c r="I263" i="2"/>
  <c r="G129" i="2"/>
  <c r="J129" i="2" s="1"/>
  <c r="K129" i="2" s="1"/>
  <c r="H310" i="2"/>
  <c r="H311" i="2" s="1"/>
  <c r="I153" i="2"/>
  <c r="E203" i="2"/>
  <c r="H203" i="2"/>
  <c r="D334" i="2"/>
  <c r="J334" i="2" s="1"/>
  <c r="K334" i="2" s="1"/>
  <c r="L334" i="2" s="1"/>
  <c r="F215" i="2"/>
  <c r="I214" i="2"/>
  <c r="E107" i="2"/>
  <c r="H383" i="2"/>
  <c r="E383" i="2"/>
  <c r="J213" i="2"/>
  <c r="H107" i="2"/>
  <c r="G105" i="2"/>
  <c r="J105" i="2" s="1"/>
  <c r="C383" i="2"/>
  <c r="I309" i="2"/>
  <c r="G370" i="2"/>
  <c r="J370" i="2" s="1"/>
  <c r="G214" i="2"/>
  <c r="J214" i="2" s="1"/>
  <c r="K214" i="2" s="1"/>
  <c r="L214" i="2" s="1"/>
  <c r="D323" i="2"/>
  <c r="D203" i="2"/>
  <c r="K249" i="2"/>
  <c r="L249" i="2" s="1"/>
  <c r="K309" i="2"/>
  <c r="L309" i="2" s="1"/>
  <c r="D251" i="2"/>
  <c r="J201" i="2"/>
  <c r="J248" i="2"/>
  <c r="C311" i="2"/>
  <c r="J333" i="2"/>
  <c r="K380" i="2"/>
  <c r="L380" i="2" s="1"/>
  <c r="I249" i="2"/>
  <c r="D310" i="2"/>
  <c r="J165" i="2"/>
  <c r="G167" i="2"/>
  <c r="H322" i="2"/>
  <c r="H323" i="2" s="1"/>
  <c r="C323" i="2"/>
  <c r="J308" i="2"/>
  <c r="K356" i="2"/>
  <c r="L356" i="2" s="1"/>
  <c r="H130" i="2"/>
  <c r="H131" i="2" s="1"/>
  <c r="F130" i="2"/>
  <c r="K332" i="2"/>
  <c r="L332" i="2" s="1"/>
  <c r="L212" i="2"/>
  <c r="I298" i="2"/>
  <c r="I299" i="2" s="1"/>
  <c r="G298" i="2"/>
  <c r="G299" i="2" s="1"/>
  <c r="K261" i="2"/>
  <c r="L261" i="2" s="1"/>
  <c r="C335" i="2"/>
  <c r="F382" i="2"/>
  <c r="F383" i="2" s="1"/>
  <c r="F202" i="2"/>
  <c r="F203" i="2" s="1"/>
  <c r="K237" i="2"/>
  <c r="L237" i="2" s="1"/>
  <c r="J369" i="2"/>
  <c r="I57" i="2"/>
  <c r="I286" i="2"/>
  <c r="I287" i="2" s="1"/>
  <c r="C251" i="2"/>
  <c r="I166" i="2"/>
  <c r="I167" i="2" s="1"/>
  <c r="F167" i="2"/>
  <c r="D262" i="2"/>
  <c r="J381" i="2"/>
  <c r="D383" i="2"/>
  <c r="D299" i="2"/>
  <c r="F119" i="2"/>
  <c r="I118" i="2"/>
  <c r="I119" i="2" s="1"/>
  <c r="G118" i="2"/>
  <c r="G286" i="2"/>
  <c r="G359" i="2"/>
  <c r="L344" i="2"/>
  <c r="L284" i="2"/>
  <c r="F310" i="2"/>
  <c r="F311" i="2" s="1"/>
  <c r="L296" i="2"/>
  <c r="L236" i="2"/>
  <c r="I201" i="2"/>
  <c r="F250" i="2"/>
  <c r="F251" i="2" s="1"/>
  <c r="I335" i="2"/>
  <c r="J226" i="2"/>
  <c r="G227" i="2"/>
  <c r="F322" i="2"/>
  <c r="F323" i="2" s="1"/>
  <c r="C203" i="2"/>
  <c r="J297" i="2"/>
  <c r="C263" i="2"/>
  <c r="J153" i="2"/>
  <c r="F154" i="2"/>
  <c r="F155" i="2" s="1"/>
  <c r="C155" i="2"/>
  <c r="F83" i="2"/>
  <c r="E155" i="2"/>
  <c r="L128" i="2"/>
  <c r="K152" i="2"/>
  <c r="J104" i="2"/>
  <c r="C35" i="2"/>
  <c r="I94" i="2"/>
  <c r="I95" i="2" s="1"/>
  <c r="D143" i="2"/>
  <c r="L164" i="2"/>
  <c r="L188" i="2"/>
  <c r="H154" i="2"/>
  <c r="H155" i="2" s="1"/>
  <c r="D106" i="2"/>
  <c r="F106" i="2"/>
  <c r="I106" i="2" s="1"/>
  <c r="I107" i="2" s="1"/>
  <c r="C107" i="2"/>
  <c r="J70" i="2"/>
  <c r="G71" i="2"/>
  <c r="K56" i="2"/>
  <c r="K80" i="2"/>
  <c r="H22" i="2"/>
  <c r="H23" i="2" s="1"/>
  <c r="D58" i="2"/>
  <c r="J82" i="2"/>
  <c r="J83" i="2" s="1"/>
  <c r="G94" i="2"/>
  <c r="J94" i="2" s="1"/>
  <c r="D83" i="2"/>
  <c r="F58" i="2"/>
  <c r="F59" i="2" s="1"/>
  <c r="E59" i="2"/>
  <c r="I70" i="2"/>
  <c r="I71" i="2" s="1"/>
  <c r="F71" i="2"/>
  <c r="J57" i="2"/>
  <c r="I82" i="2"/>
  <c r="I83" i="2" s="1"/>
  <c r="C83" i="2"/>
  <c r="K68" i="2"/>
  <c r="L68" i="2" s="1"/>
  <c r="F34" i="2"/>
  <c r="F35" i="2" s="1"/>
  <c r="E35" i="2"/>
  <c r="J32" i="2"/>
  <c r="H34" i="2"/>
  <c r="H35" i="2" s="1"/>
  <c r="G33" i="2"/>
  <c r="I33" i="2"/>
  <c r="D35" i="2"/>
  <c r="G21" i="2"/>
  <c r="K20" i="2"/>
  <c r="C23" i="2"/>
  <c r="F22" i="2"/>
  <c r="F23" i="2" s="1"/>
  <c r="D23" i="2"/>
  <c r="H11" i="2"/>
  <c r="B11" i="2"/>
  <c r="K8" i="2"/>
  <c r="K10" i="2"/>
  <c r="L10" i="2" s="1"/>
  <c r="G11" i="2"/>
  <c r="I10" i="2"/>
  <c r="F239" i="2" l="1"/>
  <c r="I142" i="2"/>
  <c r="I143" i="2" s="1"/>
  <c r="F143" i="2"/>
  <c r="G143" i="2"/>
  <c r="I227" i="2"/>
  <c r="K176" i="2"/>
  <c r="K179" i="2" s="1"/>
  <c r="G238" i="2"/>
  <c r="G239" i="2" s="1"/>
  <c r="I215" i="2"/>
  <c r="L190" i="2"/>
  <c r="G191" i="2"/>
  <c r="J191" i="2"/>
  <c r="G46" i="2"/>
  <c r="J46" i="2" s="1"/>
  <c r="K46" i="2" s="1"/>
  <c r="L46" i="2" s="1"/>
  <c r="J71" i="2"/>
  <c r="F47" i="2"/>
  <c r="I239" i="2"/>
  <c r="K358" i="2"/>
  <c r="L358" i="2" s="1"/>
  <c r="L359" i="2" s="1"/>
  <c r="G371" i="2"/>
  <c r="L129" i="2"/>
  <c r="I346" i="2"/>
  <c r="I347" i="2" s="1"/>
  <c r="G346" i="2"/>
  <c r="G382" i="2"/>
  <c r="G383" i="2" s="1"/>
  <c r="G275" i="2"/>
  <c r="J274" i="2"/>
  <c r="D335" i="2"/>
  <c r="L191" i="2"/>
  <c r="L176" i="2"/>
  <c r="L179" i="2" s="1"/>
  <c r="I382" i="2"/>
  <c r="I383" i="2" s="1"/>
  <c r="G322" i="2"/>
  <c r="G323" i="2" s="1"/>
  <c r="I250" i="2"/>
  <c r="I251" i="2" s="1"/>
  <c r="G95" i="2"/>
  <c r="G250" i="2"/>
  <c r="G251" i="2" s="1"/>
  <c r="G215" i="2"/>
  <c r="K370" i="2"/>
  <c r="L370" i="2" s="1"/>
  <c r="I58" i="2"/>
  <c r="I59" i="2" s="1"/>
  <c r="G58" i="2"/>
  <c r="G59" i="2" s="1"/>
  <c r="I202" i="2"/>
  <c r="I203" i="2" s="1"/>
  <c r="K213" i="2"/>
  <c r="K215" i="2" s="1"/>
  <c r="J215" i="2"/>
  <c r="J286" i="2"/>
  <c r="G287" i="2"/>
  <c r="K333" i="2"/>
  <c r="L333" i="2" s="1"/>
  <c r="L335" i="2" s="1"/>
  <c r="G119" i="2"/>
  <c r="J118" i="2"/>
  <c r="J298" i="2"/>
  <c r="J299" i="2" s="1"/>
  <c r="K308" i="2"/>
  <c r="D311" i="2"/>
  <c r="K297" i="2"/>
  <c r="L297" i="2" s="1"/>
  <c r="I322" i="2"/>
  <c r="I323" i="2" s="1"/>
  <c r="K369" i="2"/>
  <c r="J371" i="2"/>
  <c r="J262" i="2"/>
  <c r="D263" i="2"/>
  <c r="K248" i="2"/>
  <c r="K226" i="2"/>
  <c r="K227" i="2" s="1"/>
  <c r="J227" i="2"/>
  <c r="J335" i="2"/>
  <c r="G310" i="2"/>
  <c r="G311" i="2" s="1"/>
  <c r="K381" i="2"/>
  <c r="G202" i="2"/>
  <c r="F131" i="2"/>
  <c r="I130" i="2"/>
  <c r="I131" i="2" s="1"/>
  <c r="G130" i="2"/>
  <c r="K165" i="2"/>
  <c r="K167" i="2" s="1"/>
  <c r="J167" i="2"/>
  <c r="I310" i="2"/>
  <c r="I311" i="2" s="1"/>
  <c r="K201" i="2"/>
  <c r="L201" i="2" s="1"/>
  <c r="K104" i="2"/>
  <c r="G154" i="2"/>
  <c r="K153" i="2"/>
  <c r="K105" i="2"/>
  <c r="L105" i="2" s="1"/>
  <c r="G106" i="2"/>
  <c r="G107" i="2" s="1"/>
  <c r="K142" i="2"/>
  <c r="K143" i="2" s="1"/>
  <c r="J143" i="2"/>
  <c r="L152" i="2"/>
  <c r="I154" i="2"/>
  <c r="I155" i="2" s="1"/>
  <c r="F107" i="2"/>
  <c r="D107" i="2"/>
  <c r="G34" i="2"/>
  <c r="J34" i="2" s="1"/>
  <c r="K34" i="2" s="1"/>
  <c r="L34" i="2" s="1"/>
  <c r="K94" i="2"/>
  <c r="L94" i="2" s="1"/>
  <c r="D59" i="2"/>
  <c r="K93" i="2"/>
  <c r="J95" i="2"/>
  <c r="L56" i="2"/>
  <c r="I34" i="2"/>
  <c r="I35" i="2" s="1"/>
  <c r="K57" i="2"/>
  <c r="K82" i="2"/>
  <c r="K83" i="2" s="1"/>
  <c r="L80" i="2"/>
  <c r="K70" i="2"/>
  <c r="K71" i="2" s="1"/>
  <c r="K32" i="2"/>
  <c r="L32" i="2" s="1"/>
  <c r="J33" i="2"/>
  <c r="K45" i="2"/>
  <c r="I22" i="2"/>
  <c r="I23" i="2" s="1"/>
  <c r="J21" i="2"/>
  <c r="G22" i="2"/>
  <c r="J22" i="2" s="1"/>
  <c r="L20" i="2"/>
  <c r="C11" i="2"/>
  <c r="I11" i="2"/>
  <c r="J11" i="2"/>
  <c r="L8" i="2"/>
  <c r="J238" i="2" l="1"/>
  <c r="K238" i="2" s="1"/>
  <c r="K239" i="2" s="1"/>
  <c r="K47" i="2"/>
  <c r="G47" i="2"/>
  <c r="J47" i="2"/>
  <c r="K359" i="2"/>
  <c r="K371" i="2"/>
  <c r="J382" i="2"/>
  <c r="J383" i="2" s="1"/>
  <c r="G347" i="2"/>
  <c r="J346" i="2"/>
  <c r="J322" i="2"/>
  <c r="K322" i="2" s="1"/>
  <c r="K323" i="2" s="1"/>
  <c r="J275" i="2"/>
  <c r="K274" i="2"/>
  <c r="J250" i="2"/>
  <c r="J251" i="2" s="1"/>
  <c r="J58" i="2"/>
  <c r="K58" i="2" s="1"/>
  <c r="K59" i="2" s="1"/>
  <c r="K335" i="2"/>
  <c r="L70" i="2"/>
  <c r="L71" i="2" s="1"/>
  <c r="L369" i="2"/>
  <c r="L371" i="2" s="1"/>
  <c r="L142" i="2"/>
  <c r="L143" i="2" s="1"/>
  <c r="L213" i="2"/>
  <c r="L215" i="2" s="1"/>
  <c r="K382" i="2"/>
  <c r="K383" i="2" s="1"/>
  <c r="K95" i="2"/>
  <c r="L381" i="2"/>
  <c r="J35" i="2"/>
  <c r="L165" i="2"/>
  <c r="L167" i="2" s="1"/>
  <c r="J310" i="2"/>
  <c r="K298" i="2"/>
  <c r="K299" i="2" s="1"/>
  <c r="G131" i="2"/>
  <c r="J130" i="2"/>
  <c r="L82" i="2"/>
  <c r="L83" i="2" s="1"/>
  <c r="J202" i="2"/>
  <c r="G203" i="2"/>
  <c r="L226" i="2"/>
  <c r="L227" i="2" s="1"/>
  <c r="L248" i="2"/>
  <c r="K262" i="2"/>
  <c r="K263" i="2" s="1"/>
  <c r="J263" i="2"/>
  <c r="L308" i="2"/>
  <c r="J119" i="2"/>
  <c r="K118" i="2"/>
  <c r="K119" i="2" s="1"/>
  <c r="K286" i="2"/>
  <c r="K287" i="2" s="1"/>
  <c r="J287" i="2"/>
  <c r="J154" i="2"/>
  <c r="G155" i="2"/>
  <c r="J106" i="2"/>
  <c r="L45" i="2"/>
  <c r="L47" i="2" s="1"/>
  <c r="G35" i="2"/>
  <c r="L153" i="2"/>
  <c r="L104" i="2"/>
  <c r="L57" i="2"/>
  <c r="L93" i="2"/>
  <c r="L95" i="2" s="1"/>
  <c r="K33" i="2"/>
  <c r="L33" i="2" s="1"/>
  <c r="L35" i="2" s="1"/>
  <c r="K22" i="2"/>
  <c r="L22" i="2" s="1"/>
  <c r="G23" i="2"/>
  <c r="K21" i="2"/>
  <c r="L21" i="2" s="1"/>
  <c r="J23" i="2"/>
  <c r="K11" i="2"/>
  <c r="D11" i="2"/>
  <c r="J239" i="2" l="1"/>
  <c r="K250" i="2"/>
  <c r="L250" i="2" s="1"/>
  <c r="L251" i="2" s="1"/>
  <c r="J347" i="2"/>
  <c r="K346" i="2"/>
  <c r="J323" i="2"/>
  <c r="L118" i="2"/>
  <c r="L119" i="2" s="1"/>
  <c r="L322" i="2"/>
  <c r="L323" i="2" s="1"/>
  <c r="L274" i="2"/>
  <c r="L275" i="2" s="1"/>
  <c r="K275" i="2"/>
  <c r="J59" i="2"/>
  <c r="L382" i="2"/>
  <c r="L383" i="2" s="1"/>
  <c r="L238" i="2"/>
  <c r="L239" i="2" s="1"/>
  <c r="L298" i="2"/>
  <c r="L299" i="2" s="1"/>
  <c r="L262" i="2"/>
  <c r="L263" i="2" s="1"/>
  <c r="K130" i="2"/>
  <c r="K131" i="2" s="1"/>
  <c r="J131" i="2"/>
  <c r="K310" i="2"/>
  <c r="K311" i="2" s="1"/>
  <c r="J311" i="2"/>
  <c r="L286" i="2"/>
  <c r="L287" i="2" s="1"/>
  <c r="K202" i="2"/>
  <c r="K203" i="2" s="1"/>
  <c r="J203" i="2"/>
  <c r="K106" i="2"/>
  <c r="K107" i="2" s="1"/>
  <c r="J107" i="2"/>
  <c r="K154" i="2"/>
  <c r="K155" i="2" s="1"/>
  <c r="J155" i="2"/>
  <c r="L58" i="2"/>
  <c r="L59" i="2" s="1"/>
  <c r="L23" i="2"/>
  <c r="K35" i="2"/>
  <c r="K23" i="2"/>
  <c r="L11" i="2"/>
  <c r="K251" i="2" l="1"/>
  <c r="L310" i="2"/>
  <c r="L311" i="2" s="1"/>
  <c r="L346" i="2"/>
  <c r="L347" i="2" s="1"/>
  <c r="K347" i="2"/>
  <c r="L106" i="2"/>
  <c r="L107" i="2" s="1"/>
  <c r="L130" i="2"/>
  <c r="L131" i="2" s="1"/>
  <c r="L202" i="2"/>
  <c r="L203" i="2" s="1"/>
  <c r="L154" i="2"/>
  <c r="L155" i="2" s="1"/>
</calcChain>
</file>

<file path=xl/sharedStrings.xml><?xml version="1.0" encoding="utf-8"?>
<sst xmlns="http://schemas.openxmlformats.org/spreadsheetml/2006/main" count="684" uniqueCount="63">
  <si>
    <t>DIFFERENCE SHEET</t>
  </si>
  <si>
    <t>COMPLETE
WHITE CELL DETAILS AND 
DELETE DATA OF UNWATED ROWS</t>
  </si>
  <si>
    <t>S.NO</t>
  </si>
  <si>
    <t>NAME OF EMPLOYEE</t>
  </si>
  <si>
    <t>DESIGNATION</t>
  </si>
  <si>
    <t>EMPLOYEE 01</t>
  </si>
  <si>
    <t>PRINCIPAL</t>
  </si>
  <si>
    <t>LECTURER</t>
  </si>
  <si>
    <t>EMPLOYEE 04</t>
  </si>
  <si>
    <t>EMPLOYEE 05</t>
  </si>
  <si>
    <t>EMPLOYEE 06</t>
  </si>
  <si>
    <t>EMPLOYEE 07</t>
  </si>
  <si>
    <t>EMPLOYEE 08</t>
  </si>
  <si>
    <t>EMPLOYEE 09</t>
  </si>
  <si>
    <t>EMPLOYEE 10</t>
  </si>
  <si>
    <t>EMPLOYEE 11</t>
  </si>
  <si>
    <t>EMPLOYEE 12</t>
  </si>
  <si>
    <t>EMPLOYEE 13</t>
  </si>
  <si>
    <t>SR TEACHER</t>
  </si>
  <si>
    <t>EMPLOYEE 14</t>
  </si>
  <si>
    <t>EMPLOYEE 15</t>
  </si>
  <si>
    <t>EMPLOYEE 16</t>
  </si>
  <si>
    <t>EMPLOYEE 17</t>
  </si>
  <si>
    <t>AAO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</si>
  <si>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</si>
  <si>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</si>
  <si>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</si>
  <si>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</si>
  <si>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</si>
  <si>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</si>
  <si>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</si>
  <si>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</si>
  <si>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EMPLOYEE 26</t>
  </si>
  <si>
    <t>EMPLOYEE 27</t>
  </si>
  <si>
    <t>EMPLOYEE 28</t>
  </si>
  <si>
    <t>EMPLOYEE 29</t>
  </si>
  <si>
    <t>EMPLOYEE 30</t>
  </si>
  <si>
    <t>NAME :-</t>
  </si>
  <si>
    <t>DESIGNATION :-</t>
  </si>
  <si>
    <t>MONTH</t>
  </si>
  <si>
    <t>DUE</t>
  </si>
  <si>
    <t>DRAWN</t>
  </si>
  <si>
    <t>DIFFERENCE</t>
  </si>
  <si>
    <t>NET PAYABLE AMT.</t>
  </si>
  <si>
    <t>BASIC</t>
  </si>
  <si>
    <t>DA</t>
  </si>
  <si>
    <t>TOTAL</t>
  </si>
  <si>
    <t>EMPLOYEE TYPE</t>
  </si>
  <si>
    <t>GPF</t>
  </si>
  <si>
    <t>GPF 2004</t>
  </si>
  <si>
    <t>GPF SAB</t>
  </si>
  <si>
    <t>VICE PRINCIPAL</t>
  </si>
  <si>
    <t>DEDUCTION</t>
  </si>
  <si>
    <t>BASIC PAY of
JULY 2024</t>
  </si>
  <si>
    <t>EMPLOYEE 31</t>
  </si>
  <si>
    <t>EMPLOYEE 32</t>
  </si>
  <si>
    <t>कार्मिकों की संख्या के आधार पर ही प्रिंट लें, शेष एम्प्लोयी की ROW को hide करें. A 4 पेज पर 4 एम्प्लोयी सेट किये गए है.</t>
  </si>
  <si>
    <r>
      <rPr>
        <b/>
        <i/>
        <sz val="12"/>
        <color rgb="FFC00000"/>
        <rFont val="Calibri"/>
        <family val="2"/>
        <scheme val="minor"/>
      </rPr>
      <t>THIS SHEET AVAILABLE ON WEBSITE</t>
    </r>
    <r>
      <rPr>
        <b/>
        <i/>
        <sz val="12"/>
        <color rgb="FF0066FF"/>
        <rFont val="Calibri"/>
        <family val="2"/>
        <scheme val="minor"/>
      </rPr>
      <t xml:space="preserve">
https://rssrashtriya.org/office-order/</t>
    </r>
  </si>
  <si>
    <t>Chandra Prakash Kurmi</t>
  </si>
  <si>
    <t>DA Arrear From July 2025 to September 2025</t>
  </si>
  <si>
    <t>GOVT. SR. SECONDARY SCHOOL TODARAISINGH DIST- TONK</t>
  </si>
  <si>
    <r>
      <t xml:space="preserve">PREPARED BY
CP KURMI 
</t>
    </r>
    <r>
      <rPr>
        <b/>
        <sz val="11.5"/>
        <color rgb="FF002060"/>
        <rFont val="Calibri"/>
        <family val="2"/>
      </rPr>
      <t>GSSS Todaraisingh (Tonk)</t>
    </r>
    <r>
      <rPr>
        <b/>
        <sz val="12"/>
        <color rgb="FF002060"/>
        <rFont val="Calibri"/>
        <family val="2"/>
      </rPr>
      <t xml:space="preserve">
</t>
    </r>
    <r>
      <rPr>
        <b/>
        <i/>
        <sz val="12"/>
        <color rgb="FF002060"/>
        <rFont val="Calibri"/>
        <family val="2"/>
      </rPr>
      <t>Mail: cpkurmi@gmail.com</t>
    </r>
  </si>
  <si>
    <t>EMPLOYEE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</si>
</sst>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8"/>
      <color theme="1"/>
      <name val="Calibri"/>
    </font>
    <font>
      <b/>
      <sz val="12"/>
      <color rgb="FF002060"/>
      <name val="Calibri"/>
    </font>
    <font>
      <sz val="12"/>
      <color rgb="FF002060"/>
      <name val="Calibri"/>
    </font>
    <font>
      <sz val="8"/>
      <name val="Calibri"/>
      <scheme val="minor"/>
    </font>
    <font>
      <b/>
      <i/>
      <sz val="12"/>
      <color rgb="FF0066FF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6"/>
      <name val="Calibri"/>
      <family val="2"/>
    </font>
    <font>
      <b/>
      <sz val="16"/>
      <color rgb="FFC00000"/>
      <name val="Calibri"/>
      <family val="2"/>
    </font>
    <font>
      <b/>
      <sz val="14"/>
      <color rgb="FF002060"/>
      <name val="Calibri"/>
      <family val="2"/>
    </font>
    <font>
      <b/>
      <sz val="14"/>
      <color rgb="FF3333FF"/>
      <name val="Calibri"/>
      <family val="2"/>
    </font>
    <font>
      <b/>
      <sz val="14"/>
      <color rgb="FF7030A0"/>
      <name val="Calibri"/>
      <family val="2"/>
    </font>
    <font>
      <b/>
      <sz val="16"/>
      <color theme="4" tint="-0.499984740745262"/>
      <name val="Calibri"/>
      <family val="2"/>
    </font>
    <font>
      <b/>
      <sz val="16"/>
      <color theme="9" tint="-0.499984740745262"/>
      <name val="Calibri"/>
      <family val="2"/>
    </font>
    <font>
      <sz val="16"/>
      <color theme="9" tint="-0.499984740745262"/>
      <name val="Calibri"/>
      <family val="2"/>
    </font>
    <font>
      <sz val="16"/>
      <color theme="4" tint="-0.499984740745262"/>
      <name val="Calibri"/>
      <family val="2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8"/>
      <color rgb="FFC00000"/>
      <name val="Calibri"/>
      <family val="2"/>
    </font>
    <font>
      <sz val="18"/>
      <color rgb="FFC00000"/>
      <name val="Calibri"/>
      <family val="2"/>
    </font>
    <font>
      <b/>
      <sz val="16"/>
      <color rgb="FF7030A0"/>
      <name val="Times New Roman"/>
      <family val="1"/>
    </font>
    <font>
      <b/>
      <sz val="20"/>
      <color rgb="FF008000"/>
      <name val="Calibri"/>
      <family val="2"/>
    </font>
    <font>
      <sz val="20"/>
      <color theme="1"/>
      <name val="Calibri"/>
      <family val="2"/>
      <scheme val="minor"/>
    </font>
    <font>
      <sz val="14"/>
      <color rgb="FF00206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22"/>
      <color rgb="FFC00000"/>
      <name val="Calibri"/>
      <family val="2"/>
    </font>
    <font>
      <sz val="11"/>
      <color rgb="FFC00000"/>
      <name val="Calibri"/>
      <family val="2"/>
    </font>
    <font>
      <b/>
      <i/>
      <sz val="20"/>
      <color rgb="FF7030A0"/>
      <name val="Calibri"/>
      <family val="2"/>
    </font>
    <font>
      <sz val="20"/>
      <color rgb="FF7030A0"/>
      <name val="Calibri"/>
      <family val="2"/>
    </font>
    <font>
      <b/>
      <sz val="14"/>
      <color theme="1" tint="0.14999847407452621"/>
      <name val="Calibri"/>
      <family val="2"/>
    </font>
    <font>
      <b/>
      <sz val="14"/>
      <color theme="1"/>
      <name val="Arial Unicode MS"/>
      <family val="2"/>
    </font>
    <font>
      <b/>
      <sz val="12"/>
      <color rgb="FF002060"/>
      <name val="Calibri"/>
      <family val="2"/>
    </font>
    <font>
      <b/>
      <i/>
      <sz val="12"/>
      <color rgb="FF002060"/>
      <name val="Calibri"/>
      <family val="2"/>
    </font>
    <font>
      <b/>
      <sz val="11.5"/>
      <color rgb="FF002060"/>
      <name val="Calibri"/>
      <family val="2"/>
    </font>
    <font>
      <b/>
      <sz val="19"/>
      <color rgb="FF0070C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BD4B4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8" borderId="1" xfId="0" applyFont="1" applyFill="1" applyBorder="1" applyAlignment="1">
      <alignment vertical="center"/>
    </xf>
    <xf numFmtId="0" fontId="1" fillId="8" borderId="10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0" fillId="7" borderId="0" xfId="0" applyFill="1"/>
    <xf numFmtId="0" fontId="1" fillId="7" borderId="10" xfId="0" applyFont="1" applyFill="1" applyBorder="1"/>
    <xf numFmtId="0" fontId="0" fillId="7" borderId="10" xfId="0" applyFill="1" applyBorder="1"/>
    <xf numFmtId="0" fontId="3" fillId="7" borderId="10" xfId="0" applyFont="1" applyFill="1" applyBorder="1" applyAlignment="1">
      <alignment vertical="center" wrapText="1"/>
    </xf>
    <xf numFmtId="0" fontId="1" fillId="7" borderId="1" xfId="0" applyFont="1" applyFill="1" applyBorder="1"/>
    <xf numFmtId="0" fontId="0" fillId="7" borderId="0" xfId="0" applyFill="1" applyProtection="1">
      <protection locked="0"/>
    </xf>
    <xf numFmtId="0" fontId="2" fillId="7" borderId="10" xfId="0" applyFont="1" applyFill="1" applyBorder="1"/>
    <xf numFmtId="0" fontId="4" fillId="9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vertical="center"/>
      <protection hidden="1"/>
    </xf>
    <xf numFmtId="0" fontId="18" fillId="7" borderId="0" xfId="0" applyFont="1" applyFill="1"/>
    <xf numFmtId="0" fontId="19" fillId="7" borderId="10" xfId="0" applyFont="1" applyFill="1" applyBorder="1"/>
    <xf numFmtId="0" fontId="19" fillId="7" borderId="1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 inden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7" borderId="7" xfId="0" applyFont="1" applyFill="1" applyBorder="1" applyAlignment="1" applyProtection="1">
      <alignment horizontal="left" vertical="center"/>
      <protection locked="0"/>
    </xf>
    <xf numFmtId="0" fontId="25" fillId="7" borderId="7" xfId="0" applyFont="1" applyFill="1" applyBorder="1" applyAlignment="1" applyProtection="1">
      <alignment horizontal="center" vertical="center"/>
      <protection locked="0"/>
    </xf>
    <xf numFmtId="1" fontId="11" fillId="4" borderId="7" xfId="0" applyNumberFormat="1" applyFont="1" applyFill="1" applyBorder="1" applyAlignment="1" applyProtection="1">
      <alignment horizontal="center" vertical="center"/>
      <protection locked="0"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1" fontId="10" fillId="4" borderId="7" xfId="0" applyNumberFormat="1" applyFont="1" applyFill="1" applyBorder="1" applyAlignment="1" applyProtection="1">
      <alignment horizontal="center" vertical="center"/>
      <protection locked="0" hidden="1"/>
    </xf>
    <xf numFmtId="0" fontId="26" fillId="10" borderId="4" xfId="0" applyFont="1" applyFill="1" applyBorder="1" applyAlignment="1" applyProtection="1">
      <alignment horizontal="center" vertical="center"/>
      <protection hidden="1"/>
    </xf>
    <xf numFmtId="0" fontId="26" fillId="10" borderId="8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2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10" xfId="0" applyFont="1" applyBorder="1"/>
    <xf numFmtId="0" fontId="20" fillId="2" borderId="5" xfId="0" applyFont="1" applyFill="1" applyBorder="1" applyAlignment="1">
      <alignment horizontal="center" vertical="center"/>
    </xf>
    <xf numFmtId="0" fontId="21" fillId="0" borderId="6" xfId="0" applyFont="1" applyBorder="1"/>
    <xf numFmtId="0" fontId="21" fillId="0" borderId="9" xfId="0" applyFont="1" applyBorder="1"/>
    <xf numFmtId="0" fontId="7" fillId="6" borderId="17" xfId="0" applyFont="1" applyFill="1" applyBorder="1" applyAlignment="1">
      <alignment horizontal="left" vertical="center" wrapText="1"/>
    </xf>
    <xf numFmtId="0" fontId="37" fillId="13" borderId="17" xfId="0" applyFont="1" applyFill="1" applyBorder="1" applyAlignment="1">
      <alignment horizontal="center" vertical="center" wrapText="1"/>
    </xf>
    <xf numFmtId="0" fontId="34" fillId="12" borderId="17" xfId="0" applyFont="1" applyFill="1" applyBorder="1" applyAlignment="1" applyProtection="1">
      <alignment horizontal="center" vertical="center" wrapText="1"/>
      <protection locked="0"/>
    </xf>
    <xf numFmtId="0" fontId="28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left" vertical="center"/>
      <protection hidden="1"/>
    </xf>
    <xf numFmtId="0" fontId="14" fillId="4" borderId="2" xfId="0" applyFont="1" applyFill="1" applyBorder="1" applyAlignment="1" applyProtection="1">
      <alignment horizontal="center" vertical="center"/>
      <protection hidden="1"/>
    </xf>
    <xf numFmtId="0" fontId="26" fillId="10" borderId="11" xfId="0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>
      <alignment horizontal="center" vertical="center"/>
    </xf>
    <xf numFmtId="17" fontId="12" fillId="4" borderId="7" xfId="0" applyNumberFormat="1" applyFont="1" applyFill="1" applyBorder="1" applyAlignment="1" applyProtection="1">
      <alignment horizontal="center" vertical="center"/>
      <protection locked="0" hidden="1"/>
    </xf>
    <xf numFmtId="1" fontId="12" fillId="4" borderId="7" xfId="0" applyNumberFormat="1" applyFont="1" applyFill="1" applyBorder="1" applyAlignment="1" applyProtection="1">
      <alignment horizontal="center" vertical="center"/>
      <protection locked="0" hidden="1"/>
    </xf>
    <xf numFmtId="1" fontId="32" fillId="4" borderId="16" xfId="0" applyNumberFormat="1" applyFont="1" applyFill="1" applyBorder="1" applyAlignment="1" applyProtection="1">
      <alignment horizontal="center" vertical="center"/>
      <protection locked="0" hidden="1"/>
    </xf>
    <xf numFmtId="1" fontId="13" fillId="4" borderId="17" xfId="0" applyNumberFormat="1" applyFont="1" applyFill="1" applyBorder="1" applyAlignment="1" applyProtection="1">
      <alignment horizontal="center" vertical="center"/>
      <protection locked="0" hidden="1"/>
    </xf>
    <xf numFmtId="0" fontId="29" fillId="0" borderId="3" xfId="0" applyFont="1" applyBorder="1" applyAlignment="1" applyProtection="1">
      <alignment vertical="center"/>
      <protection hidden="1"/>
    </xf>
    <xf numFmtId="0" fontId="29" fillId="0" borderId="10" xfId="0" applyFont="1" applyBorder="1" applyAlignment="1" applyProtection="1">
      <alignment vertical="center"/>
      <protection hidden="1"/>
    </xf>
    <xf numFmtId="0" fontId="30" fillId="4" borderId="2" xfId="0" applyFont="1" applyFill="1" applyBorder="1" applyAlignment="1" applyProtection="1">
      <alignment horizontal="center" vertical="center"/>
      <protection hidden="1"/>
    </xf>
    <xf numFmtId="0" fontId="31" fillId="0" borderId="3" xfId="0" applyFont="1" applyBorder="1" applyAlignment="1" applyProtection="1">
      <alignment vertical="center"/>
      <protection hidden="1"/>
    </xf>
    <xf numFmtId="0" fontId="31" fillId="0" borderId="10" xfId="0" applyFont="1" applyBorder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4" borderId="10" xfId="0" applyFont="1" applyFill="1" applyBorder="1" applyAlignment="1" applyProtection="1">
      <alignment vertical="center"/>
      <protection hidden="1"/>
    </xf>
    <xf numFmtId="0" fontId="16" fillId="0" borderId="3" xfId="0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0" fontId="17" fillId="0" borderId="10" xfId="0" applyFont="1" applyBorder="1" applyAlignment="1" applyProtection="1">
      <alignment vertical="center"/>
      <protection hidden="1"/>
    </xf>
    <xf numFmtId="0" fontId="15" fillId="4" borderId="10" xfId="0" applyFont="1" applyFill="1" applyBorder="1" applyAlignment="1" applyProtection="1">
      <alignment horizontal="left" vertical="center"/>
      <protection hidden="1"/>
    </xf>
    <xf numFmtId="0" fontId="26" fillId="10" borderId="12" xfId="0" applyFont="1" applyFill="1" applyBorder="1" applyAlignment="1" applyProtection="1">
      <alignment horizontal="center" vertical="center"/>
      <protection hidden="1"/>
    </xf>
    <xf numFmtId="0" fontId="27" fillId="11" borderId="13" xfId="0" applyFont="1" applyFill="1" applyBorder="1" applyAlignment="1" applyProtection="1">
      <alignment vertical="center"/>
      <protection hidden="1"/>
    </xf>
    <xf numFmtId="0" fontId="27" fillId="11" borderId="14" xfId="0" applyFont="1" applyFill="1" applyBorder="1" applyAlignment="1" applyProtection="1">
      <alignment vertical="center"/>
      <protection hidden="1"/>
    </xf>
    <xf numFmtId="0" fontId="26" fillId="10" borderId="17" xfId="0" applyFont="1" applyFill="1" applyBorder="1" applyAlignment="1" applyProtection="1">
      <alignment horizontal="center" vertical="center" wrapText="1"/>
      <protection hidden="1"/>
    </xf>
    <xf numFmtId="0" fontId="27" fillId="11" borderId="15" xfId="0" applyFont="1" applyFill="1" applyBorder="1" applyAlignment="1" applyProtection="1">
      <alignment vertical="center"/>
      <protection hidden="1"/>
    </xf>
    <xf numFmtId="0" fontId="26" fillId="10" borderId="7" xfId="0" applyFont="1" applyFill="1" applyBorder="1" applyAlignment="1" applyProtection="1">
      <alignment horizontal="center" vertical="center"/>
      <protection hidden="1"/>
    </xf>
    <xf numFmtId="0" fontId="27" fillId="11" borderId="17" xfId="0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4E18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11</xdr:row>
      <xdr:rowOff>104775</xdr:rowOff>
    </xdr:from>
    <xdr:to>
      <xdr:col>8</xdr:col>
      <xdr:colOff>371475</xdr:colOff>
      <xdr:row>15</xdr:row>
      <xdr:rowOff>52229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79DEF2-333F-4458-BAA7-52BC803E9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4352925"/>
          <a:ext cx="1476375" cy="1471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AA971"/>
  <sheetViews>
    <sheetView tabSelected="1" zoomScaleNormal="100" workbookViewId="0">
      <selection activeCell="B6" sqref="B6"/>
    </sheetView>
  </sheetViews>
  <sheetFormatPr defaultColWidth="0" defaultRowHeight="15" customHeight="1" zeroHeight="1"/>
  <cols>
    <col min="1" max="1" width="9.109375" style="5" customWidth="1"/>
    <col min="2" max="2" width="36.5546875" style="5" customWidth="1"/>
    <col min="3" max="3" width="32.44140625" style="5" customWidth="1"/>
    <col min="4" max="4" width="17.88671875" style="5" customWidth="1"/>
    <col min="5" max="5" width="16.33203125" style="5" customWidth="1"/>
    <col min="6" max="6" width="2.88671875" style="5" customWidth="1"/>
    <col min="7" max="8" width="9.44140625" style="5" customWidth="1"/>
    <col min="9" max="9" width="11" style="7" customWidth="1"/>
    <col min="10" max="10" width="1.6640625" style="7" customWidth="1"/>
    <col min="11" max="20" width="9.109375" style="7" hidden="1" customWidth="1"/>
    <col min="21" max="21" width="2.88671875" style="7" hidden="1" customWidth="1"/>
    <col min="22" max="22" width="8.6640625" style="7" hidden="1" customWidth="1"/>
    <col min="23" max="27" width="8.6640625" style="5" hidden="1" customWidth="1"/>
    <col min="28" max="16384" width="14.44140625" style="5" hidden="1"/>
  </cols>
  <sheetData>
    <row r="1" spans="1:27" ht="34.5" customHeight="1">
      <c r="A1" s="34" t="s">
        <v>60</v>
      </c>
      <c r="B1" s="35"/>
      <c r="C1" s="35"/>
      <c r="D1" s="35"/>
      <c r="E1" s="35"/>
      <c r="F1" s="10"/>
      <c r="G1" s="43" t="s">
        <v>1</v>
      </c>
      <c r="H1" s="43"/>
      <c r="I1" s="43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3"/>
    </row>
    <row r="2" spans="1:27" ht="30" customHeight="1">
      <c r="A2" s="36" t="s">
        <v>0</v>
      </c>
      <c r="B2" s="37"/>
      <c r="C2" s="37"/>
      <c r="D2" s="37"/>
      <c r="E2" s="38"/>
      <c r="F2" s="11"/>
      <c r="G2" s="43"/>
      <c r="H2" s="43"/>
      <c r="I2" s="4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3"/>
    </row>
    <row r="3" spans="1:27" ht="30" customHeight="1">
      <c r="A3" s="39" t="s">
        <v>59</v>
      </c>
      <c r="B3" s="40"/>
      <c r="C3" s="40"/>
      <c r="D3" s="40"/>
      <c r="E3" s="41"/>
      <c r="F3" s="11"/>
      <c r="G3" s="43"/>
      <c r="H3" s="43"/>
      <c r="I3" s="43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"/>
    </row>
    <row r="4" spans="1:27" ht="36">
      <c r="A4" s="19" t="s">
        <v>2</v>
      </c>
      <c r="B4" s="20" t="s">
        <v>3</v>
      </c>
      <c r="C4" s="20" t="s">
        <v>4</v>
      </c>
      <c r="D4" s="21" t="s">
        <v>53</v>
      </c>
      <c r="E4" s="22" t="s">
        <v>47</v>
      </c>
      <c r="F4" s="12"/>
      <c r="G4" s="43"/>
      <c r="H4" s="43"/>
      <c r="I4" s="4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3"/>
      <c r="V4" s="3"/>
      <c r="W4" s="4"/>
      <c r="X4" s="4"/>
      <c r="Y4" s="4"/>
      <c r="Z4" s="4"/>
      <c r="AA4" s="4"/>
    </row>
    <row r="5" spans="1:27" ht="30" customHeight="1">
      <c r="A5" s="23">
        <f t="shared" ref="A5:A34" si="0">IF(B5="","",ROW()-4)</f>
        <v>1</v>
      </c>
      <c r="B5" s="24" t="s">
        <v>5</v>
      </c>
      <c r="C5" s="24" t="s">
        <v>6</v>
      </c>
      <c r="D5" s="25">
        <v>100000</v>
      </c>
      <c r="E5" s="26" t="s">
        <v>48</v>
      </c>
      <c r="F5" s="13"/>
      <c r="G5" s="43"/>
      <c r="H5" s="43"/>
      <c r="I5" s="4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4"/>
      <c r="X5" s="4"/>
      <c r="Y5" s="4"/>
      <c r="Z5" s="4"/>
      <c r="AA5" s="4"/>
    </row>
    <row r="6" spans="1:27" ht="30" customHeight="1">
      <c r="A6" s="23">
        <f t="shared" si="0"/>
        <v>2</v>
      </c>
      <c r="B6" s="24" t="s">
        <v>58</v>
      </c>
      <c r="C6" s="24" t="s">
        <v>51</v>
      </c>
      <c r="D6" s="25">
        <v>92400</v>
      </c>
      <c r="E6" s="26" t="s">
        <v>49</v>
      </c>
      <c r="F6" s="13"/>
      <c r="G6" s="43"/>
      <c r="H6" s="43"/>
      <c r="I6" s="4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3"/>
      <c r="V6" s="3"/>
      <c r="W6" s="4"/>
      <c r="X6" s="4"/>
      <c r="Y6" s="4"/>
      <c r="Z6" s="4"/>
      <c r="AA6" s="4"/>
    </row>
    <row r="7" spans="1:27" ht="30" customHeight="1">
      <c r="A7" s="23">
        <f t="shared" si="0"/>
        <v>3</v>
      </c>
      <c r="B7" s="24" t="s">
        <v>62</v>
      </c>
      <c r="C7" s="24" t="s">
        <v>7</v>
      </c>
      <c r="D7" s="25">
        <v>90000</v>
      </c>
      <c r="E7" s="26" t="s">
        <v>48</v>
      </c>
      <c r="F7" s="13"/>
      <c r="G7" s="43"/>
      <c r="H7" s="43"/>
      <c r="I7" s="43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3"/>
      <c r="V7" s="3"/>
      <c r="W7" s="4"/>
      <c r="X7" s="4"/>
      <c r="Y7" s="4"/>
      <c r="Z7" s="4"/>
      <c r="AA7" s="4"/>
    </row>
    <row r="8" spans="1:27" ht="30" customHeight="1">
      <c r="A8" s="23">
        <f t="shared" si="0"/>
        <v>4</v>
      </c>
      <c r="B8" s="24" t="s">
        <v>8</v>
      </c>
      <c r="C8" s="24" t="s">
        <v>7</v>
      </c>
      <c r="D8" s="25">
        <v>71300</v>
      </c>
      <c r="E8" s="26" t="s">
        <v>50</v>
      </c>
      <c r="F8" s="13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4"/>
      <c r="X8" s="4"/>
      <c r="Y8" s="4"/>
      <c r="Z8" s="4"/>
      <c r="AA8" s="4"/>
    </row>
    <row r="9" spans="1:27" ht="30" customHeight="1">
      <c r="A9" s="23">
        <f t="shared" si="0"/>
        <v>5</v>
      </c>
      <c r="B9" s="24" t="s">
        <v>9</v>
      </c>
      <c r="C9" s="24" t="s">
        <v>7</v>
      </c>
      <c r="D9" s="25">
        <v>80200</v>
      </c>
      <c r="E9" s="26" t="s">
        <v>49</v>
      </c>
      <c r="F9" s="13"/>
      <c r="G9" s="42" t="s">
        <v>57</v>
      </c>
      <c r="H9" s="42"/>
      <c r="I9" s="4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/>
      <c r="X9" s="4"/>
      <c r="Y9" s="4"/>
      <c r="Z9" s="4"/>
      <c r="AA9" s="4"/>
    </row>
    <row r="10" spans="1:27" ht="30" customHeight="1">
      <c r="A10" s="23">
        <f t="shared" si="0"/>
        <v>6</v>
      </c>
      <c r="B10" s="24" t="s">
        <v>10</v>
      </c>
      <c r="C10" s="24" t="s">
        <v>7</v>
      </c>
      <c r="D10" s="25">
        <v>65000</v>
      </c>
      <c r="E10" s="26" t="s">
        <v>48</v>
      </c>
      <c r="F10" s="13"/>
      <c r="G10" s="42"/>
      <c r="H10" s="42"/>
      <c r="I10" s="4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  <c r="X10" s="4"/>
      <c r="Y10" s="4"/>
      <c r="Z10" s="4"/>
      <c r="AA10" s="4"/>
    </row>
    <row r="11" spans="1:27" ht="30" customHeight="1">
      <c r="A11" s="23">
        <f t="shared" si="0"/>
        <v>7</v>
      </c>
      <c r="B11" s="24" t="s">
        <v>11</v>
      </c>
      <c r="C11" s="24" t="s">
        <v>7</v>
      </c>
      <c r="D11" s="25">
        <v>67000</v>
      </c>
      <c r="E11" s="26" t="s">
        <v>50</v>
      </c>
      <c r="F11" s="13"/>
      <c r="G11" s="42"/>
      <c r="H11" s="42"/>
      <c r="I11" s="4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"/>
      <c r="X11" s="4"/>
      <c r="Y11" s="4"/>
      <c r="Z11" s="4"/>
      <c r="AA11" s="4"/>
    </row>
    <row r="12" spans="1:27" ht="30" customHeight="1">
      <c r="A12" s="23">
        <f t="shared" si="0"/>
        <v>8</v>
      </c>
      <c r="B12" s="27" t="s">
        <v>12</v>
      </c>
      <c r="C12" s="27" t="s">
        <v>7</v>
      </c>
      <c r="D12" s="28">
        <v>75600</v>
      </c>
      <c r="E12" s="26" t="s">
        <v>48</v>
      </c>
      <c r="F12" s="13"/>
      <c r="G12" s="1"/>
      <c r="H12" s="1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</row>
    <row r="13" spans="1:27" ht="30" customHeight="1">
      <c r="A13" s="23">
        <f t="shared" si="0"/>
        <v>9</v>
      </c>
      <c r="B13" s="27" t="s">
        <v>13</v>
      </c>
      <c r="C13" s="27" t="s">
        <v>7</v>
      </c>
      <c r="D13" s="28">
        <v>77900</v>
      </c>
      <c r="E13" s="26" t="s">
        <v>48</v>
      </c>
      <c r="F13" s="13"/>
      <c r="G13" s="1"/>
      <c r="H13" s="1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4"/>
      <c r="X13" s="4"/>
      <c r="Y13" s="4"/>
      <c r="Z13" s="4"/>
      <c r="AA13" s="4"/>
    </row>
    <row r="14" spans="1:27" ht="30" customHeight="1">
      <c r="A14" s="23">
        <f t="shared" si="0"/>
        <v>10</v>
      </c>
      <c r="B14" s="27" t="s">
        <v>14</v>
      </c>
      <c r="C14" s="27" t="s">
        <v>18</v>
      </c>
      <c r="D14" s="28">
        <v>57300</v>
      </c>
      <c r="E14" s="26" t="s">
        <v>49</v>
      </c>
      <c r="F14" s="13"/>
      <c r="G14" s="1"/>
      <c r="H14" s="1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  <c r="AA14" s="4"/>
    </row>
    <row r="15" spans="1:27" ht="30" customHeight="1">
      <c r="A15" s="23">
        <f t="shared" si="0"/>
        <v>11</v>
      </c>
      <c r="B15" s="27" t="s">
        <v>15</v>
      </c>
      <c r="C15" s="27" t="s">
        <v>7</v>
      </c>
      <c r="D15" s="28">
        <v>49900</v>
      </c>
      <c r="E15" s="26" t="s">
        <v>50</v>
      </c>
      <c r="F15" s="13"/>
      <c r="G15" s="1"/>
      <c r="H15" s="1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  <c r="AA15" s="4"/>
    </row>
    <row r="16" spans="1:27" ht="30" customHeight="1">
      <c r="A16" s="23">
        <f t="shared" si="0"/>
        <v>12</v>
      </c>
      <c r="B16" s="27" t="s">
        <v>16</v>
      </c>
      <c r="C16" s="27" t="s">
        <v>7</v>
      </c>
      <c r="D16" s="28">
        <v>49900</v>
      </c>
      <c r="E16" s="26" t="s">
        <v>48</v>
      </c>
      <c r="F16" s="13"/>
      <c r="G16" s="1"/>
      <c r="H16" s="1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  <c r="AA16" s="4"/>
    </row>
    <row r="17" spans="1:27" ht="30" customHeight="1">
      <c r="A17" s="23">
        <f t="shared" si="0"/>
        <v>13</v>
      </c>
      <c r="B17" s="27" t="s">
        <v>17</v>
      </c>
      <c r="C17" s="27" t="s">
        <v>18</v>
      </c>
      <c r="D17" s="28">
        <v>80200</v>
      </c>
      <c r="E17" s="26" t="s">
        <v>48</v>
      </c>
      <c r="F17" s="14"/>
      <c r="G17" s="44" t="s">
        <v>61</v>
      </c>
      <c r="H17" s="44"/>
      <c r="I17" s="4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  <c r="AA17" s="4"/>
    </row>
    <row r="18" spans="1:27" ht="30" customHeight="1">
      <c r="A18" s="23">
        <f t="shared" si="0"/>
        <v>14</v>
      </c>
      <c r="B18" s="27" t="s">
        <v>19</v>
      </c>
      <c r="C18" s="27" t="s">
        <v>7</v>
      </c>
      <c r="D18" s="28">
        <v>48400</v>
      </c>
      <c r="E18" s="26" t="s">
        <v>48</v>
      </c>
      <c r="F18" s="14"/>
      <c r="G18" s="44"/>
      <c r="H18" s="44"/>
      <c r="I18" s="4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  <c r="AA18" s="4"/>
    </row>
    <row r="19" spans="1:27" ht="30" customHeight="1">
      <c r="A19" s="23">
        <f t="shared" si="0"/>
        <v>15</v>
      </c>
      <c r="B19" s="27" t="s">
        <v>20</v>
      </c>
      <c r="C19" s="27" t="s">
        <v>18</v>
      </c>
      <c r="D19" s="28">
        <v>43800</v>
      </c>
      <c r="E19" s="26" t="s">
        <v>49</v>
      </c>
      <c r="F19" s="13"/>
      <c r="G19" s="44"/>
      <c r="H19" s="44"/>
      <c r="I19" s="4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  <c r="AA19" s="4"/>
    </row>
    <row r="20" spans="1:27" ht="30" customHeight="1">
      <c r="A20" s="23">
        <f t="shared" si="0"/>
        <v>16</v>
      </c>
      <c r="B20" s="27" t="s">
        <v>21</v>
      </c>
      <c r="C20" s="27" t="s">
        <v>18</v>
      </c>
      <c r="D20" s="28">
        <v>53900</v>
      </c>
      <c r="E20" s="26" t="s">
        <v>48</v>
      </c>
      <c r="F20" s="13"/>
      <c r="G20" s="1"/>
      <c r="H20" s="1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/>
      <c r="X20" s="4"/>
      <c r="Y20" s="4"/>
      <c r="Z20" s="4"/>
      <c r="AA20" s="4"/>
    </row>
    <row r="21" spans="1:27" ht="30" customHeight="1">
      <c r="A21" s="23">
        <f t="shared" si="0"/>
        <v>17</v>
      </c>
      <c r="B21" s="27" t="s">
        <v>22</v>
      </c>
      <c r="C21" s="27" t="s">
        <v>23</v>
      </c>
      <c r="D21" s="28">
        <v>46100</v>
      </c>
      <c r="E21" s="26" t="s">
        <v>48</v>
      </c>
      <c r="F21" s="13"/>
      <c r="G21" s="1"/>
      <c r="H21" s="1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/>
      <c r="X21" s="4"/>
      <c r="Y21" s="4"/>
      <c r="Z21" s="4"/>
      <c r="AA21" s="4"/>
    </row>
    <row r="22" spans="1:27" ht="30" customHeight="1">
      <c r="A22" s="23">
        <f t="shared" si="0"/>
        <v>18</v>
      </c>
      <c r="B22" s="27" t="s">
        <v>24</v>
      </c>
      <c r="C22" s="27" t="s">
        <v>7</v>
      </c>
      <c r="D22" s="28">
        <v>49900</v>
      </c>
      <c r="E22" s="26" t="s">
        <v>49</v>
      </c>
      <c r="F22" s="13"/>
      <c r="G22" s="1"/>
      <c r="H22" s="1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  <c r="AA22" s="4"/>
    </row>
    <row r="23" spans="1:27" ht="30" customHeight="1">
      <c r="A23" s="23">
        <f t="shared" si="0"/>
        <v>19</v>
      </c>
      <c r="B23" s="27" t="s">
        <v>25</v>
      </c>
      <c r="C23" s="27" t="s">
        <v>7</v>
      </c>
      <c r="D23" s="28">
        <v>49900</v>
      </c>
      <c r="E23" s="26" t="s">
        <v>49</v>
      </c>
      <c r="F23" s="13"/>
      <c r="G23" s="1"/>
      <c r="H23" s="1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/>
      <c r="X23" s="4"/>
      <c r="Y23" s="4"/>
      <c r="Z23" s="4"/>
      <c r="AA23" s="4"/>
    </row>
    <row r="24" spans="1:27" ht="30" customHeight="1">
      <c r="A24" s="23">
        <f t="shared" si="0"/>
        <v>20</v>
      </c>
      <c r="B24" s="27" t="s">
        <v>26</v>
      </c>
      <c r="C24" s="27" t="s">
        <v>7</v>
      </c>
      <c r="D24" s="28">
        <v>65000</v>
      </c>
      <c r="E24" s="26" t="s">
        <v>49</v>
      </c>
      <c r="F24" s="13"/>
      <c r="G24" s="1"/>
      <c r="H24" s="1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  <c r="AA24" s="4"/>
    </row>
    <row r="25" spans="1:27" ht="30" customHeight="1">
      <c r="A25" s="23">
        <f t="shared" si="0"/>
        <v>21</v>
      </c>
      <c r="B25" s="27" t="s">
        <v>27</v>
      </c>
      <c r="C25" s="27" t="s">
        <v>7</v>
      </c>
      <c r="D25" s="28">
        <v>80200</v>
      </c>
      <c r="E25" s="26" t="s">
        <v>49</v>
      </c>
      <c r="F25" s="13"/>
      <c r="G25" s="1"/>
      <c r="H25" s="1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  <c r="AA25" s="4"/>
    </row>
    <row r="26" spans="1:27" ht="30" customHeight="1">
      <c r="A26" s="23">
        <f t="shared" si="0"/>
        <v>22</v>
      </c>
      <c r="B26" s="27" t="s">
        <v>28</v>
      </c>
      <c r="C26" s="27" t="s">
        <v>7</v>
      </c>
      <c r="D26" s="28">
        <v>80200</v>
      </c>
      <c r="E26" s="26" t="s">
        <v>48</v>
      </c>
      <c r="F26" s="13"/>
      <c r="G26" s="1"/>
      <c r="H26" s="1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  <c r="AA26" s="4"/>
    </row>
    <row r="27" spans="1:27" ht="30" customHeight="1">
      <c r="A27" s="23">
        <f t="shared" si="0"/>
        <v>23</v>
      </c>
      <c r="B27" s="27" t="s">
        <v>29</v>
      </c>
      <c r="C27" s="27" t="s">
        <v>7</v>
      </c>
      <c r="D27" s="28">
        <v>80200</v>
      </c>
      <c r="E27" s="26" t="s">
        <v>48</v>
      </c>
      <c r="F27" s="13"/>
      <c r="G27" s="1"/>
      <c r="H27" s="1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  <c r="AA27" s="4"/>
    </row>
    <row r="28" spans="1:27" ht="30" customHeight="1">
      <c r="A28" s="23">
        <f t="shared" si="0"/>
        <v>24</v>
      </c>
      <c r="B28" s="27" t="s">
        <v>30</v>
      </c>
      <c r="C28" s="27" t="s">
        <v>7</v>
      </c>
      <c r="D28" s="28">
        <v>80200</v>
      </c>
      <c r="E28" s="26" t="s">
        <v>48</v>
      </c>
      <c r="F28" s="13"/>
      <c r="G28" s="1"/>
      <c r="H28" s="1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  <c r="Z28" s="4"/>
      <c r="AA28" s="4"/>
    </row>
    <row r="29" spans="1:27" ht="30" customHeight="1">
      <c r="A29" s="23">
        <f t="shared" si="0"/>
        <v>25</v>
      </c>
      <c r="B29" s="27" t="s">
        <v>31</v>
      </c>
      <c r="C29" s="27" t="s">
        <v>7</v>
      </c>
      <c r="D29" s="28">
        <v>80200</v>
      </c>
      <c r="E29" s="26" t="s">
        <v>49</v>
      </c>
      <c r="F29" s="13"/>
      <c r="G29" s="1"/>
      <c r="H29" s="1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  <c r="Z29" s="4"/>
      <c r="AA29" s="4"/>
    </row>
    <row r="30" spans="1:27" ht="30" customHeight="1">
      <c r="A30" s="23">
        <f t="shared" si="0"/>
        <v>26</v>
      </c>
      <c r="B30" s="27" t="s">
        <v>32</v>
      </c>
      <c r="C30" s="27" t="s">
        <v>7</v>
      </c>
      <c r="D30" s="28">
        <v>80200</v>
      </c>
      <c r="E30" s="26" t="s">
        <v>49</v>
      </c>
      <c r="F30" s="13"/>
      <c r="G30" s="1"/>
      <c r="H30" s="1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  <c r="Z30" s="4"/>
      <c r="AA30" s="4"/>
    </row>
    <row r="31" spans="1:27" ht="30" customHeight="1">
      <c r="A31" s="23">
        <f t="shared" si="0"/>
        <v>27</v>
      </c>
      <c r="B31" s="27" t="s">
        <v>33</v>
      </c>
      <c r="C31" s="27" t="s">
        <v>7</v>
      </c>
      <c r="D31" s="28">
        <v>80200</v>
      </c>
      <c r="E31" s="26" t="s">
        <v>49</v>
      </c>
      <c r="F31" s="13"/>
      <c r="G31" s="1"/>
      <c r="H31" s="1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  <c r="AA31" s="4"/>
    </row>
    <row r="32" spans="1:27" ht="30" customHeight="1">
      <c r="A32" s="23">
        <f t="shared" si="0"/>
        <v>28</v>
      </c>
      <c r="B32" s="27" t="s">
        <v>34</v>
      </c>
      <c r="C32" s="27" t="s">
        <v>7</v>
      </c>
      <c r="D32" s="28">
        <v>80200</v>
      </c>
      <c r="E32" s="26" t="s">
        <v>49</v>
      </c>
      <c r="F32" s="13"/>
      <c r="G32" s="1"/>
      <c r="H32" s="1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</row>
    <row r="33" spans="1:27" ht="29.25" customHeight="1">
      <c r="A33" s="23">
        <f t="shared" si="0"/>
        <v>29</v>
      </c>
      <c r="B33" s="27" t="s">
        <v>35</v>
      </c>
      <c r="C33" s="27" t="s">
        <v>7</v>
      </c>
      <c r="D33" s="28">
        <v>80200</v>
      </c>
      <c r="E33" s="26" t="s">
        <v>49</v>
      </c>
      <c r="F33" s="13"/>
      <c r="G33" s="1"/>
      <c r="H33" s="1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  <c r="AA33" s="4"/>
    </row>
    <row r="34" spans="1:27" ht="29.25" customHeight="1">
      <c r="A34" s="23">
        <f t="shared" si="0"/>
        <v>30</v>
      </c>
      <c r="B34" s="27" t="s">
        <v>36</v>
      </c>
      <c r="C34" s="27" t="s">
        <v>7</v>
      </c>
      <c r="D34" s="28">
        <v>80200</v>
      </c>
      <c r="E34" s="26" t="s">
        <v>49</v>
      </c>
      <c r="F34" s="13"/>
      <c r="G34" s="1"/>
      <c r="H34" s="1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  <c r="AA34" s="4"/>
    </row>
    <row r="35" spans="1:27" ht="29.25" customHeight="1">
      <c r="A35" s="23">
        <f t="shared" ref="A35:A36" si="1">IF(B35="","",ROW()-4)</f>
        <v>31</v>
      </c>
      <c r="B35" s="27" t="s">
        <v>54</v>
      </c>
      <c r="C35" s="27" t="s">
        <v>7</v>
      </c>
      <c r="D35" s="28">
        <v>41300</v>
      </c>
      <c r="E35" s="26" t="s">
        <v>49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7" ht="29.25" customHeight="1">
      <c r="A36" s="23">
        <f t="shared" si="1"/>
        <v>32</v>
      </c>
      <c r="B36" s="27" t="s">
        <v>55</v>
      </c>
      <c r="C36" s="27" t="s">
        <v>7</v>
      </c>
      <c r="D36" s="28">
        <v>69000</v>
      </c>
      <c r="E36" s="26" t="s">
        <v>49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7" ht="15.75" hidden="1" customHeight="1"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7" ht="15.75" hidden="1" customHeight="1"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7" ht="15.75" hidden="1" customHeight="1"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7" ht="15.75" hidden="1" customHeight="1"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7" ht="15.75" hidden="1" customHeight="1"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7" ht="15.75" hidden="1" customHeight="1"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7" ht="15.75" hidden="1" customHeight="1"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7" ht="15.75" hidden="1" customHeight="1"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7" ht="15.75" hidden="1" customHeight="1"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7" ht="15.75" hidden="1" customHeight="1"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7" ht="15.75" hidden="1" customHeight="1"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7" ht="15.75" hidden="1" customHeight="1"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0:21" ht="15.75" hidden="1" customHeight="1"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0:21" ht="15.75" hidden="1" customHeight="1"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0:21" ht="15.75" hidden="1" customHeight="1"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0:21" ht="15.75" hidden="1" customHeight="1"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0:21" ht="15.75" hidden="1" customHeight="1"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0:21" ht="15.75" hidden="1" customHeight="1"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0:21" ht="15.75" hidden="1" customHeight="1"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0:21" ht="15.75" hidden="1" customHeight="1"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0:21" ht="15.75" hidden="1" customHeight="1"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0:21" ht="15.75" hidden="1" customHeight="1"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0:21" ht="15.75" hidden="1" customHeight="1"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0:21" ht="15.75" hidden="1" customHeight="1"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0:21" ht="15.75" hidden="1" customHeight="1"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0:21" ht="15.75" hidden="1" customHeight="1"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0:21" ht="15.75" hidden="1" customHeight="1"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0:21" ht="15.75" hidden="1" customHeight="1"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0:21" ht="15.75" hidden="1" customHeight="1"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0:21" ht="15.75" hidden="1" customHeight="1"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0:21" ht="15.75" hidden="1" customHeight="1"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0:21" ht="15.75" hidden="1" customHeight="1"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0:21" ht="15.75" hidden="1" customHeight="1"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0:21" ht="15.75" hidden="1" customHeight="1"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0:21" ht="15.75" hidden="1" customHeight="1"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0:21" ht="15.75" hidden="1" customHeight="1"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0:21" ht="15.75" hidden="1" customHeight="1"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0:21" ht="15.75" hidden="1" customHeight="1"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0:21" ht="15.75" hidden="1" customHeight="1"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0:21" ht="15.75" hidden="1" customHeight="1"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0:21" ht="15.75" hidden="1" customHeight="1"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0:21" ht="15.75" hidden="1" customHeight="1"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0:21" ht="15.75" hidden="1" customHeight="1"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0:21" ht="15.75" hidden="1" customHeight="1"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0:21" ht="15.75" hidden="1" customHeight="1"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0:21" ht="15.75" hidden="1" customHeight="1"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0:21" ht="15.75" hidden="1" customHeight="1"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0:21" ht="15.75" hidden="1" customHeight="1"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0:21" ht="15.75" hidden="1" customHeight="1"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0:21" ht="15.75" hidden="1" customHeight="1"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0:21" ht="15.75" hidden="1" customHeight="1"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0:21" ht="15.75" hidden="1" customHeight="1"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0:21" ht="15.75" hidden="1" customHeight="1"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0:21" ht="15.75" hidden="1" customHeight="1"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0:21" ht="15.75" hidden="1" customHeight="1"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0:21" ht="15.75" hidden="1" customHeight="1"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0:21" ht="15.75" hidden="1" customHeight="1"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0:21" ht="15.75" hidden="1" customHeight="1"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0:21" ht="15.75" hidden="1" customHeight="1"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0:21" ht="15.75" hidden="1" customHeight="1"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0:21" ht="15.75" hidden="1" customHeight="1"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0:21" ht="15.75" hidden="1" customHeight="1"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0:21" ht="15.75" hidden="1" customHeight="1"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0:21" ht="15.75" hidden="1" customHeight="1"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0:21" ht="15.75" hidden="1" customHeight="1"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0:21" ht="15.75" hidden="1" customHeight="1"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0:21" ht="15.75" hidden="1" customHeight="1"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0:21" ht="15.75" hidden="1" customHeight="1"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0:21" ht="15.75" hidden="1" customHeight="1"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0:21" ht="15.75" hidden="1" customHeight="1"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0:21" ht="15.75" hidden="1" customHeight="1"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0:21" ht="15.75" hidden="1" customHeight="1"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0:21" ht="15.75" hidden="1" customHeight="1"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0:21" ht="15.75" hidden="1" customHeight="1"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0:21" ht="15.75" hidden="1" customHeight="1"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0:21" ht="15.75" hidden="1" customHeight="1"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0:21" ht="15.75" hidden="1" customHeight="1"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0:21" ht="15.75" hidden="1" customHeight="1"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0:21" ht="15.75" hidden="1" customHeight="1"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0:21" ht="15.75" hidden="1" customHeight="1"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0:21" ht="15.75" hidden="1" customHeight="1"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0:21" ht="15.75" hidden="1" customHeight="1"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0:21" ht="15.75" hidden="1" customHeight="1"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0:21" ht="15.75" hidden="1" customHeight="1"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0:21" ht="15.75" hidden="1" customHeight="1"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0:21" ht="15.75" hidden="1" customHeight="1"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0:21" ht="15.75" hidden="1" customHeight="1"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0:21" ht="15.75" hidden="1" customHeight="1"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0:21" ht="15.75" hidden="1" customHeight="1"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0:21" ht="15.75" hidden="1" customHeight="1"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0:21" ht="15.75" hidden="1" customHeight="1"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0:21" ht="15.75" hidden="1" customHeight="1"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0:21" ht="15.75" hidden="1" customHeight="1"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0:21" ht="15.75" hidden="1" customHeight="1"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0:21" ht="15.75" hidden="1" customHeight="1"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0:21" ht="15.75" hidden="1" customHeight="1"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0:21" ht="15.75" hidden="1" customHeight="1"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0:21" ht="15.75" hidden="1" customHeight="1"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0:21" ht="15.75" hidden="1" customHeight="1"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0:21" ht="15.75" hidden="1" customHeight="1"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0:21" ht="15.75" hidden="1" customHeight="1"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0:21" ht="15.75" hidden="1" customHeight="1"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0:21" ht="15.75" hidden="1" customHeight="1"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0:21" ht="15.75" hidden="1" customHeight="1"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0:21" ht="15.75" hidden="1" customHeight="1"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0:21" ht="15.75" hidden="1" customHeight="1"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0:21" ht="15.75" hidden="1" customHeight="1"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0:21" ht="15.75" hidden="1" customHeight="1"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0:21" ht="15.75" hidden="1" customHeight="1"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0:21" ht="15.75" hidden="1" customHeight="1"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0:21" ht="15.75" hidden="1" customHeight="1"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0:21" ht="15.75" hidden="1" customHeight="1"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0:21" ht="15.75" hidden="1" customHeight="1"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0:21" ht="15.75" hidden="1" customHeight="1"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0:21" ht="15.75" hidden="1" customHeight="1"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0:21" ht="15.75" hidden="1" customHeight="1"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0:21" ht="15.75" hidden="1" customHeight="1"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0:21" ht="15.75" hidden="1" customHeight="1"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0:21" ht="15.75" hidden="1" customHeight="1"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0:21" ht="15.75" hidden="1" customHeight="1"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0:21" ht="15.75" hidden="1" customHeight="1"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0:21" ht="15.75" hidden="1" customHeight="1"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0:21" ht="15.75" hidden="1" customHeight="1"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0:21" ht="15.75" hidden="1" customHeight="1"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0:21" ht="15.75" hidden="1" customHeight="1"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0:21" ht="15.75" hidden="1" customHeight="1"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0:21" ht="15.75" hidden="1" customHeight="1"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0:21" ht="15.75" hidden="1" customHeight="1"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0:21" ht="15.75" hidden="1" customHeight="1"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0:21" ht="15.75" hidden="1" customHeight="1"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0:21" ht="15.75" hidden="1" customHeight="1"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0:21" ht="15.75" hidden="1" customHeight="1"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0:21" ht="15.75" hidden="1" customHeight="1"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0:21" ht="15.75" hidden="1" customHeight="1"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0:21" ht="15.75" hidden="1" customHeight="1"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0:21" ht="15.75" hidden="1" customHeight="1"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0:21" ht="15.75" hidden="1" customHeight="1"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0:21" ht="15.75" hidden="1" customHeight="1"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0:21" ht="15.75" hidden="1" customHeight="1"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0:21" ht="15.75" hidden="1" customHeight="1"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0:21" ht="15.75" hidden="1" customHeight="1"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0:21" ht="15.75" hidden="1" customHeight="1"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0:21" ht="15.75" hidden="1" customHeight="1"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0:21" ht="15.75" hidden="1" customHeight="1"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0:21" ht="15.75" hidden="1" customHeight="1"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0:21" ht="15.75" hidden="1" customHeight="1"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0:21" ht="15.75" hidden="1" customHeight="1"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0:21" ht="15.75" hidden="1" customHeight="1"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0:21" ht="15.75" hidden="1" customHeight="1"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0:21" ht="15.75" hidden="1" customHeight="1"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0:21" ht="15.75" hidden="1" customHeight="1"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0:21" ht="15.75" hidden="1" customHeight="1"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0:21" ht="15.75" hidden="1" customHeight="1"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0:21" ht="15.75" hidden="1" customHeight="1"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0:21" ht="15.75" hidden="1" customHeight="1"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0:21" ht="15.75" hidden="1" customHeight="1"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0:21" ht="15.75" hidden="1" customHeight="1"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0:21" ht="15.75" hidden="1" customHeight="1"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0:21" ht="15.75" hidden="1" customHeight="1"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0:21" ht="15.75" hidden="1" customHeight="1"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0:21" ht="15.75" hidden="1" customHeight="1"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0:21" ht="15.75" hidden="1" customHeight="1"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0:21" ht="15.75" hidden="1" customHeight="1"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0:21" ht="15.75" hidden="1" customHeight="1"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0:21" ht="15.75" hidden="1" customHeight="1"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0:21" ht="15.75" hidden="1" customHeight="1"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0:21" ht="15.75" hidden="1" customHeight="1"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0:21" ht="15.75" hidden="1" customHeight="1"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0:21" ht="15.75" hidden="1" customHeight="1"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0:21" ht="15.75" hidden="1" customHeight="1"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0:21" ht="15.75" hidden="1" customHeight="1"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0:21" ht="15.75" hidden="1" customHeight="1"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0:21" ht="15.75" hidden="1" customHeight="1"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0:21" ht="15.75" hidden="1" customHeight="1"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0:21" ht="15.75" hidden="1" customHeight="1"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0:21" ht="15.75" hidden="1" customHeight="1"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0:21" ht="15.75" hidden="1" customHeight="1"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0:21" ht="15.75" hidden="1" customHeight="1"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0:21" ht="15.75" hidden="1" customHeight="1"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0:21" ht="15.75" hidden="1" customHeight="1"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0:21" ht="15.75" hidden="1" customHeight="1"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0:21" ht="15.75" hidden="1" customHeight="1"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0:21" ht="15.75" hidden="1" customHeight="1"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0:21" ht="15.75" hidden="1" customHeight="1"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0:21" ht="15.75" hidden="1" customHeight="1"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0:21" ht="15.75" hidden="1" customHeight="1"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0:21" ht="15.75" hidden="1" customHeight="1"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0:21" ht="15.75" hidden="1" customHeight="1"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0:21" ht="15.75" hidden="1" customHeight="1"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0:21" ht="15.75" hidden="1" customHeight="1"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0:21" ht="15.75" hidden="1" customHeight="1"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0:21" ht="15.75" hidden="1" customHeight="1"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0:21" ht="15.75" hidden="1" customHeight="1"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0:21" ht="15.75" hidden="1" customHeight="1"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0:21" ht="15.75" hidden="1" customHeight="1"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0:21" ht="15.75" hidden="1" customHeight="1"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0:21" ht="15.75" hidden="1" customHeight="1"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0:21" ht="15.75" hidden="1" customHeight="1"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0:21" ht="15.75" hidden="1" customHeight="1"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0:21" ht="15.75" hidden="1" customHeight="1"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0:21" ht="15.75" hidden="1" customHeight="1"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0:21" ht="15.75" hidden="1" customHeight="1"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0:21" ht="15.75" hidden="1" customHeight="1"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0:21" ht="15.75" hidden="1" customHeight="1"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0:21" ht="15.75" hidden="1" customHeight="1"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0:21" ht="15.75" hidden="1" customHeight="1"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0:21" ht="15.75" hidden="1" customHeight="1"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0:21" ht="15.75" hidden="1" customHeight="1"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0:21" ht="15.75" hidden="1" customHeight="1"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0:21" ht="15.75" hidden="1" customHeight="1"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0:21" ht="15.75" hidden="1" customHeight="1"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0:21" ht="15.75" hidden="1" customHeight="1"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0:21" ht="15.75" hidden="1" customHeight="1"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0:21" ht="15.75" hidden="1" customHeight="1"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0:21" ht="15.75" hidden="1" customHeight="1"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0:21" ht="15.75" hidden="1" customHeight="1"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0:21" ht="15.75" hidden="1" customHeight="1"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0:21" ht="15.75" hidden="1" customHeight="1"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0:21" ht="15.75" hidden="1" customHeight="1"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0:21" ht="15.75" hidden="1" customHeight="1"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0:21" ht="15.75" hidden="1" customHeight="1"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0:21" ht="15.75" hidden="1" customHeight="1"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0:21" ht="15.75" hidden="1" customHeight="1"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0:21" ht="15.75" hidden="1" customHeight="1"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0:21" ht="15.75" hidden="1" customHeight="1"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0:21" ht="15.75" hidden="1" customHeight="1"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0:21" ht="15.75" hidden="1" customHeight="1"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0:21" ht="15.75" hidden="1" customHeight="1"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0:21" ht="15.75" hidden="1" customHeight="1"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0:21" ht="15.75" hidden="1" customHeight="1"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0:21" ht="15.75" hidden="1" customHeight="1"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0:21" ht="15.75" hidden="1" customHeight="1"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0:21" ht="15.75" hidden="1" customHeight="1"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0:21" ht="15.75" hidden="1" customHeight="1"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0:21" ht="15.75" hidden="1" customHeight="1"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0:21" ht="15.75" hidden="1" customHeight="1"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0:21" ht="15.75" hidden="1" customHeight="1"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0:21" ht="15.75" hidden="1" customHeight="1"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0:21" ht="15.75" hidden="1" customHeight="1"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0:21" ht="15.75" hidden="1" customHeight="1"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0:21" ht="15.75" hidden="1" customHeight="1"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0:21" ht="15.75" hidden="1" customHeight="1"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0:21" ht="15.75" hidden="1" customHeight="1"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0:21" ht="15.75" hidden="1" customHeight="1"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0:21" ht="15.75" hidden="1" customHeight="1"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0:21" ht="15.75" hidden="1" customHeight="1"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0:21" ht="15.75" hidden="1" customHeight="1"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0:21" ht="15.75" hidden="1" customHeight="1"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0:21" ht="15.75" hidden="1" customHeight="1"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0:21" ht="15.75" hidden="1" customHeight="1"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0:21" ht="15.75" hidden="1" customHeight="1"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0:21" ht="15.75" hidden="1" customHeight="1"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0:21" ht="15.75" hidden="1" customHeight="1"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0:21" ht="15.75" hidden="1" customHeight="1"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0:21" ht="15.75" hidden="1" customHeight="1"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0:21" ht="15.75" hidden="1" customHeight="1"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0:21" ht="15.75" hidden="1" customHeight="1"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0:21" ht="15.75" hidden="1" customHeight="1"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0:21" ht="15.75" hidden="1" customHeight="1"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0:21" ht="15.75" hidden="1" customHeight="1"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0:21" ht="15.75" hidden="1" customHeight="1"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0:21" ht="15.75" hidden="1" customHeight="1"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0:21" ht="15.75" hidden="1" customHeight="1"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0:21" ht="15.75" hidden="1" customHeight="1"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0:21" ht="15.75" hidden="1" customHeight="1"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0:21" ht="15.75" hidden="1" customHeight="1"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0:21" ht="15.75" hidden="1" customHeight="1"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0:21" ht="15.75" hidden="1" customHeight="1"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0:21" ht="15.75" hidden="1" customHeight="1"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0:21" ht="15.75" hidden="1" customHeight="1"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0:21" ht="15.75" hidden="1" customHeight="1"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0:21" ht="15.75" hidden="1" customHeight="1"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0:21" ht="15.75" hidden="1" customHeight="1"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0:21" ht="15.75" hidden="1" customHeight="1"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0:21" ht="15.75" hidden="1" customHeight="1"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0:21" ht="15.75" hidden="1" customHeight="1"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0:21" ht="15.75" hidden="1" customHeight="1"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0:21" ht="15.75" hidden="1" customHeight="1"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0:21" ht="15.75" hidden="1" customHeight="1"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0:21" ht="15.75" hidden="1" customHeight="1"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0:21" ht="15.75" hidden="1" customHeight="1"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0:21" ht="15.75" hidden="1" customHeight="1"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0:21" ht="15.75" hidden="1" customHeight="1"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0:21" ht="15.75" hidden="1" customHeight="1"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0:21" ht="15.75" hidden="1" customHeight="1"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0:21" ht="15.75" hidden="1" customHeight="1"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0:21" ht="15.75" hidden="1" customHeight="1"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0:21" ht="15.75" hidden="1" customHeight="1"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0:21" ht="15.75" hidden="1" customHeight="1"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0:21" ht="15.75" hidden="1" customHeight="1"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0:21" ht="15.75" hidden="1" customHeight="1"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0:21" ht="15.75" hidden="1" customHeight="1"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0:21" ht="15.75" hidden="1" customHeight="1"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0:21" ht="15.75" hidden="1" customHeight="1"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0:21" ht="15.75" hidden="1" customHeight="1"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0:21" ht="15.75" hidden="1" customHeight="1"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0:21" ht="15.75" hidden="1" customHeight="1"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0:21" ht="15.75" hidden="1" customHeight="1"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0:21" ht="15.75" hidden="1" customHeight="1"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0:21" ht="15.75" hidden="1" customHeight="1"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0:21" ht="15.75" hidden="1" customHeight="1"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0:21" ht="15.75" hidden="1" customHeight="1"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0:21" ht="15.75" hidden="1" customHeight="1"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0:21" ht="15.75" hidden="1" customHeight="1"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0:21" ht="15.75" hidden="1" customHeight="1"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0:21" ht="15.75" hidden="1" customHeight="1"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0:21" ht="15.75" hidden="1" customHeight="1"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0:21" ht="15.75" hidden="1" customHeight="1"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0:21" ht="15.75" hidden="1" customHeight="1"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0:21" ht="15.75" hidden="1" customHeight="1"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0:21" ht="15.75" hidden="1" customHeight="1"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0:21" ht="15.75" hidden="1" customHeight="1"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0:21" ht="15.75" hidden="1" customHeight="1"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0:21" ht="15.75" hidden="1" customHeight="1"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0:21" ht="15.75" hidden="1" customHeight="1"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0:21" ht="15.75" hidden="1" customHeight="1"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0:21" ht="15.75" hidden="1" customHeight="1"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0:21" ht="15.75" hidden="1" customHeight="1"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0:21" ht="15.75" hidden="1" customHeight="1"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0:21" ht="15.75" hidden="1" customHeight="1"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0:21" ht="15.75" hidden="1" customHeight="1"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0:21" ht="15.75" hidden="1" customHeight="1"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0:21" ht="15.75" hidden="1" customHeight="1"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0:21" ht="15.75" hidden="1" customHeight="1"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0:21" ht="15.75" hidden="1" customHeight="1"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0:21" ht="15.75" hidden="1" customHeight="1"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0:21" ht="15.75" hidden="1" customHeight="1"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0:21" ht="15.75" hidden="1" customHeight="1"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0:21" ht="15.75" hidden="1" customHeight="1"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0:21" ht="15.75" hidden="1" customHeight="1"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0:21" ht="15.75" hidden="1" customHeight="1"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0:21" ht="15.75" hidden="1" customHeight="1"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0:21" ht="15.75" hidden="1" customHeight="1"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0:21" ht="15.75" hidden="1" customHeight="1"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0:21" ht="15.75" hidden="1" customHeight="1"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0:21" ht="15.75" hidden="1" customHeight="1"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0:21" ht="15.75" hidden="1" customHeight="1"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0:21" ht="15.75" hidden="1" customHeight="1"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0:21" ht="15.75" hidden="1" customHeight="1"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0:21" ht="15.75" hidden="1" customHeight="1"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0:21" ht="15.75" hidden="1" customHeight="1"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0:21" ht="15.75" hidden="1" customHeight="1"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0:21" ht="15.75" hidden="1" customHeight="1"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0:21" ht="15.75" hidden="1" customHeight="1"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0:21" ht="15.75" hidden="1" customHeight="1"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0:21" ht="15.75" hidden="1" customHeight="1"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0:21" ht="15.75" hidden="1" customHeight="1"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0:21" ht="15.75" hidden="1" customHeight="1"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0:21" ht="15.75" hidden="1" customHeight="1"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0:21" ht="15.75" hidden="1" customHeight="1"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0:21" ht="15.75" hidden="1" customHeight="1"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0:21" ht="15.75" hidden="1" customHeight="1"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0:21" ht="15.75" hidden="1" customHeight="1"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0:21" ht="15.75" hidden="1" customHeight="1"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0:21" ht="15.75" hidden="1" customHeight="1"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0:21" ht="15.75" hidden="1" customHeight="1"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0:21" ht="15.75" hidden="1" customHeight="1"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0:21" ht="15.75" hidden="1" customHeight="1"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0:21" ht="15.75" hidden="1" customHeight="1"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0:21" ht="15.75" hidden="1" customHeight="1"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0:21" ht="15.75" hidden="1" customHeight="1"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0:21" ht="15.75" hidden="1" customHeight="1"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0:21" ht="15.75" hidden="1" customHeight="1"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0:21" ht="15.75" hidden="1" customHeight="1"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0:21" ht="15.75" hidden="1" customHeight="1"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0:21" ht="15.75" hidden="1" customHeight="1"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0:21" ht="15.75" hidden="1" customHeight="1"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0:21" ht="15.75" hidden="1" customHeight="1"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0:21" ht="15.75" hidden="1" customHeight="1"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0:21" ht="15.75" hidden="1" customHeight="1"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0:21" ht="15.75" hidden="1" customHeight="1"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0:21" ht="15.75" hidden="1" customHeight="1"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0:21" ht="15.75" hidden="1" customHeight="1"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0:21" ht="15.75" hidden="1" customHeight="1"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0:21" ht="15.75" hidden="1" customHeight="1"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0:21" ht="15.75" hidden="1" customHeight="1"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0:21" ht="15.75" hidden="1" customHeight="1"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0:21" ht="15.75" hidden="1" customHeight="1"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0:21" ht="15.75" hidden="1" customHeight="1"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0:21" ht="15.75" hidden="1" customHeight="1"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0:21" ht="15.75" hidden="1" customHeight="1"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0:21" ht="15.75" hidden="1" customHeight="1"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0:21" ht="15.75" hidden="1" customHeight="1"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0:21" ht="15.75" hidden="1" customHeight="1"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0:21" ht="15.75" hidden="1" customHeight="1"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0:21" ht="15.75" hidden="1" customHeight="1"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0:21" ht="15.75" hidden="1" customHeight="1"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0:21" ht="15.75" hidden="1" customHeight="1"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0:21" ht="15.75" hidden="1" customHeight="1"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0:21" ht="15.75" hidden="1" customHeight="1"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0:21" ht="15.75" hidden="1" customHeight="1"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0:21" ht="15.75" hidden="1" customHeight="1"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0:21" ht="15.75" hidden="1" customHeight="1"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0:21" ht="15.75" hidden="1" customHeight="1"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0:21" ht="15.75" hidden="1" customHeight="1"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0:21" ht="15.75" hidden="1" customHeight="1"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0:21" ht="15.75" hidden="1" customHeight="1"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0:21" ht="15.75" hidden="1" customHeight="1"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0:21" ht="15.75" hidden="1" customHeight="1"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0:21" ht="15.75" hidden="1" customHeight="1"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0:21" ht="15.75" hidden="1" customHeight="1"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0:21" ht="15.75" hidden="1" customHeight="1"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0:21" ht="15.75" hidden="1" customHeight="1"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0:21" ht="15.75" hidden="1" customHeight="1"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0:21" ht="15.75" hidden="1" customHeight="1"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0:21" ht="15.75" hidden="1" customHeight="1"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0:21" ht="15.75" hidden="1" customHeight="1"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0:21" ht="15.75" hidden="1" customHeight="1"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0:21" ht="15.75" hidden="1" customHeight="1"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0:21" ht="15.75" hidden="1" customHeight="1"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0:21" ht="15.75" hidden="1" customHeight="1"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0:21" ht="15.75" hidden="1" customHeight="1"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0:21" ht="15.75" hidden="1" customHeight="1"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0:21" ht="15.75" hidden="1" customHeight="1"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0:21" ht="15.75" hidden="1" customHeight="1"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0:21" ht="15.75" hidden="1" customHeight="1"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0:21" ht="15.75" hidden="1" customHeight="1"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0:21" ht="15.75" hidden="1" customHeight="1"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0:21" ht="15.75" hidden="1" customHeight="1"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0:21" ht="15.75" hidden="1" customHeight="1"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0:21" ht="15.75" hidden="1" customHeight="1"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0:21" ht="15.75" hidden="1" customHeight="1"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0:21" ht="15.75" hidden="1" customHeight="1"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0:21" ht="15.75" hidden="1" customHeight="1"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0:21" ht="15.75" hidden="1" customHeight="1"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0:21" ht="15.75" hidden="1" customHeight="1"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0:21" ht="15.75" hidden="1" customHeight="1"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0:21" ht="15.75" hidden="1" customHeight="1"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0:21" ht="15.75" hidden="1" customHeight="1"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0:21" ht="15.75" hidden="1" customHeight="1"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0:21" ht="15.75" hidden="1" customHeight="1"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0:21" ht="15.75" hidden="1" customHeight="1"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0:21" ht="15.75" hidden="1" customHeight="1"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0:21" ht="15.75" hidden="1" customHeight="1"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0:21" ht="15.75" hidden="1" customHeight="1"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0:21" ht="15.75" hidden="1" customHeight="1"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0:21" ht="15.75" hidden="1" customHeight="1"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0:21" ht="15.75" hidden="1" customHeight="1"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0:21" ht="15.75" hidden="1" customHeight="1"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0:21" ht="15.75" hidden="1" customHeight="1"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0:21" ht="15.75" hidden="1" customHeight="1"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0:21" ht="15.75" hidden="1" customHeight="1"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0:21" ht="15.75" hidden="1" customHeight="1"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0:21" ht="15.75" hidden="1" customHeight="1"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0:21" ht="15.75" hidden="1" customHeight="1"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0:21" ht="15.75" hidden="1" customHeight="1"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0:21" ht="15.75" hidden="1" customHeight="1"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0:21" ht="15.75" hidden="1" customHeight="1"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0:21" ht="15.75" hidden="1" customHeight="1"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0:21" ht="15.75" hidden="1" customHeight="1"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0:21" ht="15.75" hidden="1" customHeight="1"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0:21" ht="15.75" hidden="1" customHeight="1"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0:21" ht="15.75" hidden="1" customHeight="1"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0:21" ht="15.75" hidden="1" customHeight="1"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0:21" ht="15.75" hidden="1" customHeight="1"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0:21" ht="15.75" hidden="1" customHeight="1"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0:21" ht="15.75" hidden="1" customHeight="1"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0:21" ht="15.75" hidden="1" customHeight="1"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0:21" ht="15.75" hidden="1" customHeight="1"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0:21" ht="15.75" hidden="1" customHeight="1"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0:21" ht="15.75" hidden="1" customHeight="1"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0:21" ht="15.75" hidden="1" customHeight="1"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0:21" ht="15.75" hidden="1" customHeight="1"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0:21" ht="15.75" hidden="1" customHeight="1"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0:21" ht="15.75" hidden="1" customHeight="1"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0:21" ht="15.75" hidden="1" customHeight="1"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0:21" ht="15.75" hidden="1" customHeight="1"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0:21" ht="15.75" hidden="1" customHeight="1"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0:21" ht="15.75" hidden="1" customHeight="1"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0:21" ht="15.75" hidden="1" customHeight="1"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0:21" ht="15.75" hidden="1" customHeight="1"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0:21" ht="15.75" hidden="1" customHeight="1"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0:21" ht="15.75" hidden="1" customHeight="1"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0:21" ht="15.75" hidden="1" customHeight="1"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0:21" ht="15.75" hidden="1" customHeight="1"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0:21" ht="15.75" hidden="1" customHeight="1"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0:21" ht="15.75" hidden="1" customHeight="1"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0:21" ht="15.75" hidden="1" customHeight="1"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0:21" ht="15.75" hidden="1" customHeight="1"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0:21" ht="15.75" hidden="1" customHeight="1"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0:21" ht="15.75" hidden="1" customHeight="1"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0:21" ht="15.75" hidden="1" customHeight="1"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0:21" ht="15.75" hidden="1" customHeight="1"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0:21" ht="15.75" hidden="1" customHeight="1"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0:21" ht="15.75" hidden="1" customHeight="1"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0:21" ht="15.75" hidden="1" customHeight="1"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0:21" ht="15.75" hidden="1" customHeight="1"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0:21" ht="15.75" hidden="1" customHeight="1"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0:21" ht="15.75" hidden="1" customHeight="1"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0:21" ht="15.75" hidden="1" customHeight="1"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0:21" ht="15.75" hidden="1" customHeight="1"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0:21" ht="15.75" hidden="1" customHeight="1"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0:21" ht="15.75" hidden="1" customHeight="1"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0:21" ht="15.75" hidden="1" customHeight="1"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0:21" ht="15.75" hidden="1" customHeight="1"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0:21" ht="15.75" hidden="1" customHeight="1"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0:21" ht="15.75" hidden="1" customHeight="1"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0:21" ht="15.75" hidden="1" customHeight="1"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0:21" ht="15.75" hidden="1" customHeight="1"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0:21" ht="15.75" hidden="1" customHeight="1"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0:21" ht="15.75" hidden="1" customHeight="1"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0:21" ht="15.75" hidden="1" customHeight="1"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0:21" ht="15.75" hidden="1" customHeight="1"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0:21" ht="15.75" hidden="1" customHeight="1"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0:21" ht="15.75" hidden="1" customHeight="1"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0:21" ht="15.75" hidden="1" customHeight="1"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0:21" ht="15.75" hidden="1" customHeight="1"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0:21" ht="15.75" hidden="1" customHeight="1"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0:21" ht="15.75" hidden="1" customHeight="1"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0:21" ht="15.75" hidden="1" customHeight="1"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0:21" ht="15.75" hidden="1" customHeight="1"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0:21" ht="15.75" hidden="1" customHeight="1"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0:21" ht="15.75" hidden="1" customHeight="1"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0:21" ht="15.75" hidden="1" customHeight="1"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0:21" ht="15.75" hidden="1" customHeight="1"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0:21" ht="15.75" hidden="1" customHeight="1"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0:21" ht="15.75" hidden="1" customHeight="1"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0:21" ht="15.75" hidden="1" customHeight="1"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0:21" ht="15.75" hidden="1" customHeight="1"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0:21" ht="15.75" hidden="1" customHeight="1"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0:21" ht="15.75" hidden="1" customHeight="1"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0:21" ht="15.75" hidden="1" customHeight="1"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0:21" ht="15.75" hidden="1" customHeight="1"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0:21" ht="15.75" hidden="1" customHeight="1"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0:21" ht="15.75" hidden="1" customHeight="1"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0:21" ht="15.75" hidden="1" customHeight="1"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0:21" ht="15.75" hidden="1" customHeight="1"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0:21" ht="15.75" hidden="1" customHeight="1"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0:21" ht="15.75" hidden="1" customHeight="1"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0:21" ht="15.75" hidden="1" customHeight="1"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0:21" ht="15.75" hidden="1" customHeight="1"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0:21" ht="15.75" hidden="1" customHeight="1"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0:21" ht="15.75" hidden="1" customHeight="1"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0:21" ht="15.75" hidden="1" customHeight="1"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0:21" ht="15.75" hidden="1" customHeight="1"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0:21" ht="15.75" hidden="1" customHeight="1"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0:21" ht="15.75" hidden="1" customHeight="1"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0:21" ht="15.75" hidden="1" customHeight="1"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0:21" ht="15.75" hidden="1" customHeight="1"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0:21" ht="15.75" hidden="1" customHeight="1"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0:21" ht="15.75" hidden="1" customHeight="1"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0:21" ht="15.75" hidden="1" customHeight="1"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0:21" ht="15.75" hidden="1" customHeight="1"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0:21" ht="15.75" hidden="1" customHeight="1"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0:21" ht="15.75" hidden="1" customHeight="1"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0:21" ht="15.75" hidden="1" customHeight="1"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0:21" ht="15.75" hidden="1" customHeight="1"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0:21" ht="15.75" hidden="1" customHeight="1"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0:21" ht="15.75" hidden="1" customHeight="1"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0:21" ht="15.75" hidden="1" customHeight="1"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0:21" ht="15.75" hidden="1" customHeight="1"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0:21" ht="15.75" hidden="1" customHeight="1"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0:21" ht="15.75" hidden="1" customHeight="1"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0:21" ht="15.75" hidden="1" customHeight="1"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0:21" ht="15.75" hidden="1" customHeight="1"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0:21" ht="15.75" hidden="1" customHeight="1"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0:21" ht="15.75" hidden="1" customHeight="1"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0:21" ht="15.75" hidden="1" customHeight="1"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0:21" ht="15.75" hidden="1" customHeight="1"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0:21" ht="15.75" hidden="1" customHeight="1"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0:21" ht="15.75" hidden="1" customHeight="1"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0:21" ht="15.75" hidden="1" customHeight="1"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0:21" ht="15.75" hidden="1" customHeight="1"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0:21" ht="15.75" hidden="1" customHeight="1"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0:21" ht="15.75" hidden="1" customHeight="1"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0:21" ht="15.75" hidden="1" customHeight="1"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0:21" ht="15.75" hidden="1" customHeight="1"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0:21" ht="15.75" hidden="1" customHeight="1"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0:21" ht="15.75" hidden="1" customHeight="1"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0:21" ht="15.75" hidden="1" customHeight="1"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0:21" ht="15.75" hidden="1" customHeight="1"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0:21" ht="15.75" hidden="1" customHeight="1"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0:21" ht="15.75" hidden="1" customHeight="1"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0:21" ht="15.75" hidden="1" customHeight="1"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0:21" ht="15.75" hidden="1" customHeight="1"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0:21" ht="15.75" hidden="1" customHeight="1"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0:21" ht="15.75" hidden="1" customHeight="1"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0:21" ht="15.75" hidden="1" customHeight="1"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0:21" ht="15.75" hidden="1" customHeight="1"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0:21" ht="15.75" hidden="1" customHeight="1"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0:21" ht="15.75" hidden="1" customHeight="1"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0:21" ht="15.75" hidden="1" customHeight="1"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0:21" ht="15.75" hidden="1" customHeight="1"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0:21" ht="15.75" hidden="1" customHeight="1"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0:21" ht="15.75" hidden="1" customHeight="1"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0:21" ht="15.75" hidden="1" customHeight="1"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0:21" ht="15.75" hidden="1" customHeight="1"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0:21" ht="15.75" hidden="1" customHeight="1"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0:21" ht="15.75" hidden="1" customHeight="1"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0:21" ht="15.75" hidden="1" customHeight="1"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0:21" ht="15.75" hidden="1" customHeight="1"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0:21" ht="15.75" hidden="1" customHeight="1"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0:21" ht="15.75" hidden="1" customHeight="1"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0:21" ht="15.75" hidden="1" customHeight="1"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0:21" ht="15.75" hidden="1" customHeight="1"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0:21" ht="15.75" hidden="1" customHeight="1"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0:21" ht="15.75" hidden="1" customHeight="1"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0:21" ht="15.75" hidden="1" customHeight="1"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0:21" ht="15.75" hidden="1" customHeight="1"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0:21" ht="15.75" hidden="1" customHeight="1"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0:21" ht="15.75" hidden="1" customHeight="1"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0:21" ht="15.75" hidden="1" customHeight="1"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0:21" ht="15.75" hidden="1" customHeight="1"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0:21" ht="15.75" hidden="1" customHeight="1"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0:21" ht="15.75" hidden="1" customHeight="1"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0:21" ht="15.75" hidden="1" customHeight="1"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0:21" ht="15.75" hidden="1" customHeight="1"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0:21" ht="15.75" hidden="1" customHeight="1"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0:21" ht="15.75" hidden="1" customHeight="1"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0:21" ht="15.75" hidden="1" customHeight="1"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0:21" ht="15.75" hidden="1" customHeight="1"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0:21" ht="15.75" hidden="1" customHeight="1"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0:21" ht="15.75" hidden="1" customHeight="1"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0:21" ht="15.75" hidden="1" customHeight="1"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0:21" ht="15.75" hidden="1" customHeight="1"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0:21" ht="15.75" hidden="1" customHeight="1"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0:21" ht="15.75" hidden="1" customHeight="1"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0:21" ht="15.75" hidden="1" customHeight="1"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0:21" ht="15.75" hidden="1" customHeight="1"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0:21" ht="15.75" hidden="1" customHeight="1"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0:21" ht="15.75" hidden="1" customHeight="1"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0:21" ht="15.75" hidden="1" customHeight="1"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0:21" ht="15.75" hidden="1" customHeight="1"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0:21" ht="15.75" hidden="1" customHeight="1"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0:21" ht="15.75" hidden="1" customHeight="1"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0:21" ht="15.75" hidden="1" customHeight="1"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0:21" ht="15.75" hidden="1" customHeight="1"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0:21" ht="15.75" hidden="1" customHeight="1"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0:21" ht="15.75" hidden="1" customHeight="1"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0:21" ht="15.75" hidden="1" customHeight="1"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0:21" ht="15.75" hidden="1" customHeight="1"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0:21" ht="15.75" hidden="1" customHeight="1"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0:21" ht="15.75" hidden="1" customHeight="1"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0:21" ht="15.75" hidden="1" customHeight="1"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0:21" ht="15.75" hidden="1" customHeight="1"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0:21" ht="15.75" hidden="1" customHeight="1"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0:21" ht="15.75" hidden="1" customHeight="1"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0:21" ht="15.75" hidden="1" customHeight="1"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0:21" ht="15.75" hidden="1" customHeight="1"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0:21" ht="15.75" hidden="1" customHeight="1"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0:21" ht="15.75" hidden="1" customHeight="1"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0:21" ht="15.75" hidden="1" customHeight="1"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0:21" ht="15.75" hidden="1" customHeight="1"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0:21" ht="15.75" hidden="1" customHeight="1"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0:21" ht="15.75" hidden="1" customHeight="1"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0:21" ht="15.75" hidden="1" customHeight="1"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0:21" ht="15.75" hidden="1" customHeight="1"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0:21" ht="15.75" hidden="1" customHeight="1"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0:21" ht="15.75" hidden="1" customHeight="1"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0:21" ht="15.75" hidden="1" customHeight="1"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0:21" ht="15.75" hidden="1" customHeight="1"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0:21" ht="15.75" hidden="1" customHeight="1"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0:21" ht="15.75" hidden="1" customHeight="1"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0:21" ht="15.75" hidden="1" customHeight="1"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0:21" ht="15.75" hidden="1" customHeight="1"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0:21" ht="15.75" hidden="1" customHeight="1"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0:21" ht="15.75" hidden="1" customHeight="1"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0:21" ht="15.75" hidden="1" customHeight="1"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0:21" ht="15.75" hidden="1" customHeight="1"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0:21" ht="15.75" hidden="1" customHeight="1"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0:21" ht="15.75" hidden="1" customHeight="1"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0:21" ht="15.75" hidden="1" customHeight="1"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0:21" ht="15.75" hidden="1" customHeight="1"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0:21" ht="15.75" hidden="1" customHeight="1"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0:21" ht="15.75" hidden="1" customHeight="1"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0:21" ht="15.75" hidden="1" customHeight="1"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0:21" ht="15.75" hidden="1" customHeight="1"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0:21" ht="15.75" hidden="1" customHeight="1"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0:21" ht="15.75" hidden="1" customHeight="1"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0:21" ht="15.75" hidden="1" customHeight="1"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0:21" ht="15.75" hidden="1" customHeight="1"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0:21" ht="15.75" hidden="1" customHeight="1"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0:21" ht="15.75" hidden="1" customHeight="1"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0:21" ht="15.75" hidden="1" customHeight="1"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0:21" ht="15.75" hidden="1" customHeight="1"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0:21" ht="15.75" hidden="1" customHeight="1"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0:21" ht="15.75" hidden="1" customHeight="1"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0:21" ht="15.75" hidden="1" customHeight="1"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0:21" ht="15.75" hidden="1" customHeight="1"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0:21" ht="15.75" hidden="1" customHeight="1"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0:21" ht="15.75" hidden="1" customHeight="1"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0:21" ht="15.75" hidden="1" customHeight="1"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0:21" ht="15.75" hidden="1" customHeight="1"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0:21" ht="15.75" hidden="1" customHeight="1"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0:21" ht="15.75" hidden="1" customHeight="1"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0:21" ht="15.75" hidden="1" customHeight="1"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0:21" ht="15.75" hidden="1" customHeight="1"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0:21" ht="15.75" hidden="1" customHeight="1"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0:21" ht="15.75" hidden="1" customHeight="1"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0:21" ht="15.75" hidden="1" customHeight="1"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0:21" ht="15.75" hidden="1" customHeight="1"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0:21" ht="15.75" hidden="1" customHeight="1"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0:21" ht="15.75" hidden="1" customHeight="1"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0:21" ht="15.75" hidden="1" customHeight="1"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0:21" ht="15.75" hidden="1" customHeight="1"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0:21" ht="15.75" hidden="1" customHeight="1"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0:21" ht="15.75" hidden="1" customHeight="1"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0:21" ht="15.75" hidden="1" customHeight="1"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0:21" ht="15.75" hidden="1" customHeight="1"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0:21" ht="15.75" hidden="1" customHeight="1"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0:21" ht="15.75" hidden="1" customHeight="1"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0:21" ht="15.75" hidden="1" customHeight="1"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0:21" ht="15.75" hidden="1" customHeight="1"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0:21" ht="15.75" hidden="1" customHeight="1"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0:21" ht="15.75" hidden="1" customHeight="1"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0:21" ht="15.75" hidden="1" customHeight="1"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0:21" ht="15.75" hidden="1" customHeight="1"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0:21" ht="15.75" hidden="1" customHeight="1"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0:21" ht="15.75" hidden="1" customHeight="1"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0:21" ht="15.75" hidden="1" customHeight="1"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0:21" ht="15.75" hidden="1" customHeight="1"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0:21" ht="15.75" hidden="1" customHeight="1"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0:21" ht="15.75" hidden="1" customHeight="1"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0:21" ht="15.75" hidden="1" customHeight="1"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0:21" ht="15.75" hidden="1" customHeight="1"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0:21" ht="15.75" hidden="1" customHeight="1"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0:21" ht="15.75" hidden="1" customHeight="1"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0:21" ht="15.75" hidden="1" customHeight="1"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0:21" ht="15.75" hidden="1" customHeight="1"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0:21" ht="15.75" hidden="1" customHeight="1"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0:21" ht="15.75" hidden="1" customHeight="1"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0:21" ht="15.75" hidden="1" customHeight="1"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0:21" ht="15.75" hidden="1" customHeight="1"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0:21" ht="15.75" hidden="1" customHeight="1"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0:21" ht="15.75" hidden="1" customHeight="1"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0:21" ht="15.75" hidden="1" customHeight="1"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0:21" ht="15.75" hidden="1" customHeight="1"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0:21" ht="15.75" hidden="1" customHeight="1"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0:21" ht="15.75" hidden="1" customHeight="1"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0:21" ht="15.75" hidden="1" customHeight="1"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0:21" ht="15.75" hidden="1" customHeight="1"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0:21" ht="15.75" hidden="1" customHeight="1"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0:21" ht="15.75" hidden="1" customHeight="1"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0:21" ht="15.75" hidden="1" customHeight="1"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0:21" ht="15.75" hidden="1" customHeight="1"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0:21" ht="15.75" hidden="1" customHeight="1"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0:21" ht="15.75" hidden="1" customHeight="1"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0:21" ht="15.75" hidden="1" customHeight="1"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0:21" ht="15.75" hidden="1" customHeight="1"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0:21" ht="15.75" hidden="1" customHeight="1"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0:21" ht="15.75" hidden="1" customHeight="1"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0:21" ht="15.75" hidden="1" customHeight="1"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0:21" ht="15.75" hidden="1" customHeight="1"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0:21" ht="15.75" hidden="1" customHeight="1"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0:21" ht="15.75" hidden="1" customHeight="1"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0:21" ht="15.75" hidden="1" customHeight="1"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0:21" ht="15.75" hidden="1" customHeight="1"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0:21" ht="15.75" hidden="1" customHeight="1"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0:21" ht="15.75" hidden="1" customHeight="1"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0:21" ht="15.75" hidden="1" customHeight="1"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0:21" ht="15.75" hidden="1" customHeight="1"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0:21" ht="15.75" hidden="1" customHeight="1"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0:21" ht="15.75" hidden="1" customHeight="1"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0:21" ht="15.75" hidden="1" customHeight="1"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0:21" ht="15.75" hidden="1" customHeight="1"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0:21" ht="15.75" hidden="1" customHeight="1"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0:21" ht="15.75" hidden="1" customHeight="1"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0:21" ht="15.75" hidden="1" customHeight="1"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0:21" ht="15.75" hidden="1" customHeight="1"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0:21" ht="15.75" hidden="1" customHeight="1"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0:21" ht="15.75" hidden="1" customHeight="1"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0:21" ht="15.75" hidden="1" customHeight="1"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0:21" ht="15.75" hidden="1" customHeight="1"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0:21" ht="15.75" hidden="1" customHeight="1"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0:21" ht="15.75" hidden="1" customHeight="1"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0:21" ht="15.75" hidden="1" customHeight="1"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0:21" ht="15.75" hidden="1" customHeight="1"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0:21" ht="15.75" hidden="1" customHeight="1"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0:21" ht="15.75" hidden="1" customHeight="1"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0:21" ht="15.75" hidden="1" customHeight="1"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0:21" ht="15.75" hidden="1" customHeight="1"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0:21" ht="15.75" hidden="1" customHeight="1"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0:21" ht="15.75" hidden="1" customHeight="1"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0:21" ht="15.75" hidden="1" customHeight="1"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0:21" ht="15.75" hidden="1" customHeight="1"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0:21" ht="15.75" hidden="1" customHeight="1"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0:21" ht="15.75" hidden="1" customHeight="1"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0:21" ht="15.75" hidden="1" customHeight="1"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0:21" ht="15.75" hidden="1" customHeight="1"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0:21" ht="15.75" hidden="1" customHeight="1"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0:21" ht="15.75" hidden="1" customHeight="1"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0:21" ht="15.75" hidden="1" customHeight="1"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0:21" ht="15.75" hidden="1" customHeight="1"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0:21" ht="15.75" hidden="1" customHeight="1"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0:21" ht="15.75" hidden="1" customHeight="1"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0:21" ht="15.75" hidden="1" customHeight="1"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0:21" ht="15.75" hidden="1" customHeight="1"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0:21" ht="15.75" hidden="1" customHeight="1"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0:21" ht="15.75" hidden="1" customHeight="1"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0:21" ht="15.75" hidden="1" customHeight="1"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0:21" ht="15.75" hidden="1" customHeight="1"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0:21" ht="15.75" hidden="1" customHeight="1"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0:21" ht="15.75" hidden="1" customHeight="1"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0:21" ht="15.75" hidden="1" customHeight="1"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0:21" ht="15.75" hidden="1" customHeight="1"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0:21" ht="15.75" hidden="1" customHeight="1"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0:21" ht="15.75" hidden="1" customHeight="1"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0:21" ht="15.75" hidden="1" customHeight="1"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0:21" ht="15.75" hidden="1" customHeight="1"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0:21" ht="15.75" hidden="1" customHeight="1"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0:21" ht="15.75" hidden="1" customHeight="1"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0:21" ht="15.75" hidden="1" customHeight="1"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0:21" ht="15.75" hidden="1" customHeight="1"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0:21" ht="15.75" hidden="1" customHeight="1"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0:21" ht="15.75" hidden="1" customHeight="1"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0:21" ht="15.75" hidden="1" customHeight="1"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0:21" ht="15.75" hidden="1" customHeight="1"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0:21" ht="15.75" hidden="1" customHeight="1"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0:21" ht="15.75" hidden="1" customHeight="1"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0:21" ht="15.75" hidden="1" customHeight="1"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0:21" ht="15.75" hidden="1" customHeight="1"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0:21" ht="15.75" hidden="1" customHeight="1"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0:21" ht="15.75" hidden="1" customHeight="1"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0:21" ht="15.75" hidden="1" customHeight="1"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0:21" ht="15.75" hidden="1" customHeight="1"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0:21" ht="15.75" hidden="1" customHeight="1"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0:21" ht="15.75" hidden="1" customHeight="1"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0:21" ht="15.75" hidden="1" customHeight="1"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0:21" ht="15.75" hidden="1" customHeight="1"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0:21" ht="15.75" hidden="1" customHeight="1"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0:21" ht="15.75" hidden="1" customHeight="1"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0:21" ht="15.75" hidden="1" customHeight="1"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0:21" ht="15.75" hidden="1" customHeight="1"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0:21" ht="15.75" hidden="1" customHeight="1"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0:21" ht="15.75" hidden="1" customHeight="1"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0:21" ht="15.75" hidden="1" customHeight="1"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0:21" ht="15.75" hidden="1" customHeight="1"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0:21" ht="15.75" hidden="1" customHeight="1"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0:21" ht="15.75" hidden="1" customHeight="1"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0:21" ht="15.75" hidden="1" customHeight="1"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0:21" ht="15.75" hidden="1" customHeight="1"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0:21" ht="15.75" hidden="1" customHeight="1"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0:21" ht="15.75" hidden="1" customHeight="1"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0:21" ht="15.75" hidden="1" customHeight="1"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0:21" ht="15.75" hidden="1" customHeight="1"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0:21" ht="15.75" hidden="1" customHeight="1"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0:21" ht="15.75" hidden="1" customHeight="1"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0:21" ht="15.75" hidden="1" customHeight="1"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0:21" ht="15.75" hidden="1" customHeight="1"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0:21" ht="15.75" hidden="1" customHeight="1"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0:21" ht="15.75" hidden="1" customHeight="1"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0:21" ht="15.75" hidden="1" customHeight="1"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0:21" ht="15.75" hidden="1" customHeight="1"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0:21" ht="15.75" hidden="1" customHeight="1"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0:21" ht="15.75" hidden="1" customHeight="1"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0:21" ht="15.75" hidden="1" customHeight="1"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0:21" ht="15.75" hidden="1" customHeight="1"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0:21" ht="15.75" hidden="1" customHeight="1"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0:21" ht="15.75" hidden="1" customHeight="1"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0:21" ht="15.75" hidden="1" customHeight="1"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0:21" ht="15.75" hidden="1" customHeight="1"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0:21" ht="15.75" hidden="1" customHeight="1"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0:21" ht="15.75" hidden="1" customHeight="1"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0:21" ht="15.75" hidden="1" customHeight="1"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0:21" ht="15.75" hidden="1" customHeight="1"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0:21" ht="15.75" hidden="1" customHeight="1"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0:21" ht="15.75" hidden="1" customHeight="1"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0:21" ht="15.75" hidden="1" customHeight="1"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0:21" ht="15.75" hidden="1" customHeight="1"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0:21" ht="15.75" hidden="1" customHeight="1"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0:21" ht="15.75" hidden="1" customHeight="1"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0:21" ht="15.75" hidden="1" customHeight="1"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0:21" ht="15.75" hidden="1" customHeight="1"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0:21" ht="15.75" hidden="1" customHeight="1"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0:21" ht="15.75" hidden="1" customHeight="1"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0:21" ht="15.75" hidden="1" customHeight="1"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0:21" ht="15.75" hidden="1" customHeight="1"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0:21" ht="15.75" hidden="1" customHeight="1"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0:21" ht="15.75" hidden="1" customHeight="1"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0:21" ht="15.75" hidden="1" customHeight="1"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0:21" ht="15.75" hidden="1" customHeight="1"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0:21" ht="15.75" hidden="1" customHeight="1"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0:21" ht="15.75" hidden="1" customHeight="1"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0:21" ht="15.75" hidden="1" customHeight="1"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0:21" ht="15.75" hidden="1" customHeight="1"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0:21" ht="15.75" hidden="1" customHeight="1"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0:21" ht="15.75" hidden="1" customHeight="1"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0:21" ht="15.75" hidden="1" customHeight="1"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0:21" ht="15.75" hidden="1" customHeight="1"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0:21" ht="15.75" hidden="1" customHeight="1"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0:21" ht="15.75" hidden="1" customHeight="1"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0:21" ht="15.75" hidden="1" customHeight="1"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0:21" ht="15.75" hidden="1" customHeight="1"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0:21" ht="15.75" hidden="1" customHeight="1"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0:21" ht="15.75" hidden="1" customHeight="1"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0:21" ht="15.75" hidden="1" customHeight="1"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0:21" ht="15.75" hidden="1" customHeight="1"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0:21" ht="15.75" hidden="1" customHeight="1"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0:21" ht="15.75" hidden="1" customHeight="1"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0:21" ht="15.75" hidden="1" customHeight="1"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0:21" ht="15.75" hidden="1" customHeight="1"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0:21" ht="15.75" hidden="1" customHeight="1"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0:21" ht="15.75" hidden="1" customHeight="1"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0:21" ht="15.75" hidden="1" customHeight="1"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0:21" ht="15.75" hidden="1" customHeight="1"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0:21" ht="15.75" hidden="1" customHeight="1"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0:21" ht="15.75" hidden="1" customHeight="1"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0:21" ht="15.75" hidden="1" customHeight="1"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0:21" ht="15.75" hidden="1" customHeight="1"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0:21" ht="15.75" hidden="1" customHeight="1"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0:21" ht="15.75" hidden="1" customHeight="1"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0:21" ht="15.75" hidden="1" customHeight="1"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0:21" ht="15.75" hidden="1" customHeight="1"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0:21" ht="15.75" hidden="1" customHeight="1"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0:21" ht="15.75" hidden="1" customHeight="1"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0:21" ht="15.75" hidden="1" customHeight="1"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0:21" ht="15.75" hidden="1" customHeight="1"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0:21" ht="15.75" hidden="1" customHeight="1"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0:21" ht="15.75" hidden="1" customHeight="1"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0:21" ht="15.75" hidden="1" customHeight="1"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0:21" ht="15.75" hidden="1" customHeight="1"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0:21" ht="15.75" hidden="1" customHeight="1"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0:21" ht="15.75" hidden="1" customHeight="1"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0:21" ht="15.75" hidden="1" customHeight="1"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0:21" ht="15.75" hidden="1" customHeight="1"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0:21" ht="15.75" hidden="1" customHeight="1"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0:21" ht="15.75" hidden="1" customHeight="1"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0:21" ht="15.75" hidden="1" customHeight="1"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0:21" ht="15.75" hidden="1" customHeight="1"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0:21" ht="15.75" hidden="1" customHeight="1"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0:21" ht="15.75" hidden="1" customHeight="1"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0:21" ht="15.75" hidden="1" customHeight="1"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0:21" ht="15.75" hidden="1" customHeight="1"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0:21" ht="15.75" hidden="1" customHeight="1"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0:21" ht="15.75" hidden="1" customHeight="1"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0:21" ht="15.75" hidden="1" customHeight="1"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0:21" ht="15.75" hidden="1" customHeight="1"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0:21" ht="15.75" hidden="1" customHeight="1"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0:21" ht="15.75" hidden="1" customHeight="1"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0:21" ht="15.75" hidden="1" customHeight="1"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0:21" ht="15.75" hidden="1" customHeight="1"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0:21" ht="15.75" hidden="1" customHeight="1"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0:21" ht="15.75" hidden="1" customHeight="1"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0:21" ht="15.75" hidden="1" customHeight="1"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0:21" ht="15.75" hidden="1" customHeight="1"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</sheetData>
  <sheetProtection algorithmName="SHA-512" hashValue="VKnpCmaKYy/f3LtRf+Wd7FqJ7S/7V1gC1bbeRTmfvjRI8ugyUOVA/0Z/fBFhYzkxWt6wrccKBQXthdnrn5If6A==" saltValue="9l+Yrh8OFnwTFXLn+I9CiQ==" spinCount="100000" sheet="1" objects="1" scenarios="1" formatColumns="0" formatRows="0" deleteRows="0"/>
  <mergeCells count="6">
    <mergeCell ref="G17:I19"/>
    <mergeCell ref="A1:E1"/>
    <mergeCell ref="A2:E2"/>
    <mergeCell ref="A3:E3"/>
    <mergeCell ref="G9:I11"/>
    <mergeCell ref="G1:I7"/>
  </mergeCells>
  <phoneticPr fontId="6" type="noConversion"/>
  <dataValidations count="1">
    <dataValidation type="list" allowBlank="1" showErrorMessage="1" sqref="E5:E36" xr:uid="{00000000-0002-0000-0000-000000000000}">
      <formula1>"GPF,GPF 2004, GPF SAB"</formula1>
    </dataValidation>
  </dataValidations>
  <printOptions horizontalCentered="1"/>
  <pageMargins left="0.17" right="0.21" top="0.41" bottom="0.74803149606299213" header="0" footer="0"/>
  <pageSetup paperSize="9" scale="88" orientation="portrait" r:id="rId1"/>
  <headerFooter>
    <oddFooter>&amp;Cwww.rssrashtriya.org</oddFooter>
  </headerFooter>
  <rowBreaks count="1" manualBreakCount="1">
    <brk id="25" max="26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V452"/>
  <sheetViews>
    <sheetView zoomScaleNormal="100" zoomScaleSheetLayoutView="90" workbookViewId="0">
      <selection activeCell="I25" sqref="I25"/>
    </sheetView>
  </sheetViews>
  <sheetFormatPr defaultColWidth="0" defaultRowHeight="15" customHeight="1" zeroHeight="1"/>
  <cols>
    <col min="1" max="1" width="12.88671875" style="72" customWidth="1"/>
    <col min="2" max="2" width="12" style="72" customWidth="1"/>
    <col min="3" max="3" width="11.109375" style="72" customWidth="1"/>
    <col min="4" max="5" width="12" style="72" customWidth="1"/>
    <col min="6" max="6" width="11.109375" style="72" customWidth="1"/>
    <col min="7" max="7" width="12" style="72" customWidth="1"/>
    <col min="8" max="10" width="10" style="72" bestFit="1" customWidth="1"/>
    <col min="11" max="11" width="15.109375" style="72" bestFit="1" customWidth="1"/>
    <col min="12" max="12" width="16.21875" style="72" customWidth="1"/>
    <col min="13" max="13" width="3.5546875" style="5" customWidth="1"/>
    <col min="14" max="14" width="8.6640625" style="6" hidden="1" customWidth="1"/>
    <col min="15" max="15" width="8.6640625" style="5" hidden="1" customWidth="1"/>
    <col min="16" max="16" width="39.33203125" style="5" hidden="1" customWidth="1"/>
    <col min="17" max="22" width="8.6640625" style="5" hidden="1" customWidth="1"/>
    <col min="23" max="16384" width="14.44140625" style="5" hidden="1"/>
  </cols>
  <sheetData>
    <row r="1" spans="1:22" ht="28.5" customHeight="1">
      <c r="A1" s="49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22" ht="28.5" customHeight="1">
      <c r="A2" s="45" t="str">
        <f>CONCATENATE("Office of the ",MASTER!A1)</f>
        <v>Office of the GOVT. SR. SECONDARY SCHOOL TODARAISINGH DIST- TONK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  <c r="O2" s="9"/>
      <c r="Q2" s="9"/>
      <c r="R2" s="9"/>
      <c r="S2" s="9"/>
      <c r="T2" s="9"/>
      <c r="U2" s="9"/>
      <c r="V2" s="9"/>
    </row>
    <row r="3" spans="1:22" ht="23.25" customHeight="1">
      <c r="A3" s="56" t="str">
        <f>CONCATENATE("Difference Sheet of ",MASTER!A3)</f>
        <v>Difference Sheet of DA Arrear From July 2025 to September 2025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O3" s="9"/>
      <c r="Q3" s="9"/>
      <c r="R3" s="9"/>
      <c r="S3" s="9"/>
      <c r="T3" s="9"/>
      <c r="U3" s="9"/>
      <c r="V3" s="9"/>
    </row>
    <row r="4" spans="1:22" ht="1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O4" s="9"/>
      <c r="Q4" s="9"/>
      <c r="R4" s="9"/>
      <c r="S4" s="9"/>
      <c r="T4" s="9"/>
      <c r="U4" s="9"/>
      <c r="V4" s="9"/>
    </row>
    <row r="5" spans="1:22" s="16" customFormat="1" ht="18" customHeight="1">
      <c r="A5" s="15" t="s">
        <v>37</v>
      </c>
      <c r="B5" s="46" t="str">
        <f>MASTER!B5</f>
        <v>EMPLOYEE 01</v>
      </c>
      <c r="C5" s="61"/>
      <c r="D5" s="61"/>
      <c r="E5" s="61"/>
      <c r="F5" s="62"/>
      <c r="G5" s="47" t="s">
        <v>38</v>
      </c>
      <c r="H5" s="63"/>
      <c r="I5" s="64" t="str">
        <f>MASTER!C5</f>
        <v>PRINCIPAL</v>
      </c>
      <c r="J5" s="64"/>
      <c r="K5" s="64"/>
      <c r="L5" s="64"/>
      <c r="N5" s="17"/>
      <c r="O5" s="18"/>
      <c r="Q5" s="18"/>
      <c r="R5" s="18"/>
      <c r="S5" s="18"/>
      <c r="T5" s="18"/>
      <c r="U5" s="18"/>
      <c r="V5" s="18"/>
    </row>
    <row r="6" spans="1:22" ht="21" customHeight="1">
      <c r="A6" s="48" t="s">
        <v>39</v>
      </c>
      <c r="B6" s="65" t="s">
        <v>40</v>
      </c>
      <c r="C6" s="66"/>
      <c r="D6" s="67"/>
      <c r="E6" s="65" t="s">
        <v>41</v>
      </c>
      <c r="F6" s="66"/>
      <c r="G6" s="67"/>
      <c r="H6" s="65" t="s">
        <v>42</v>
      </c>
      <c r="I6" s="66"/>
      <c r="J6" s="67"/>
      <c r="K6" s="32" t="s">
        <v>52</v>
      </c>
      <c r="L6" s="68" t="s">
        <v>43</v>
      </c>
      <c r="O6" s="9"/>
      <c r="Q6" s="9"/>
      <c r="R6" s="9"/>
      <c r="S6" s="9"/>
      <c r="T6" s="9"/>
      <c r="U6" s="9"/>
      <c r="V6" s="9"/>
    </row>
    <row r="7" spans="1:22" ht="21" customHeight="1">
      <c r="A7" s="69"/>
      <c r="B7" s="70" t="s">
        <v>44</v>
      </c>
      <c r="C7" s="70" t="s">
        <v>45</v>
      </c>
      <c r="D7" s="70" t="s">
        <v>46</v>
      </c>
      <c r="E7" s="70" t="s">
        <v>44</v>
      </c>
      <c r="F7" s="70" t="s">
        <v>45</v>
      </c>
      <c r="G7" s="70" t="s">
        <v>46</v>
      </c>
      <c r="H7" s="70" t="s">
        <v>44</v>
      </c>
      <c r="I7" s="70" t="s">
        <v>45</v>
      </c>
      <c r="J7" s="70" t="s">
        <v>46</v>
      </c>
      <c r="K7" s="33" t="str">
        <f>MASTER!E5</f>
        <v>GPF</v>
      </c>
      <c r="L7" s="71"/>
      <c r="O7" s="9"/>
      <c r="Q7" s="9"/>
      <c r="R7" s="9"/>
      <c r="S7" s="9"/>
      <c r="T7" s="9"/>
      <c r="U7" s="9"/>
      <c r="V7" s="9"/>
    </row>
    <row r="8" spans="1:22" ht="25.05" customHeight="1">
      <c r="A8" s="50">
        <v>45839</v>
      </c>
      <c r="B8" s="29">
        <f>MASTER!D5</f>
        <v>100000</v>
      </c>
      <c r="C8" s="29">
        <f>ROUND(B8*58%,0)</f>
        <v>58000</v>
      </c>
      <c r="D8" s="51">
        <f>SUM(B8:C8)</f>
        <v>158000</v>
      </c>
      <c r="E8" s="29">
        <f>B8</f>
        <v>100000</v>
      </c>
      <c r="F8" s="29">
        <f>ROUND(E8*55%,0)</f>
        <v>55000</v>
      </c>
      <c r="G8" s="51">
        <f>SUM(E8:F8)</f>
        <v>155000</v>
      </c>
      <c r="H8" s="29">
        <f t="shared" ref="H8:J10" si="0">B8-E8</f>
        <v>0</v>
      </c>
      <c r="I8" s="29">
        <f t="shared" si="0"/>
        <v>3000</v>
      </c>
      <c r="J8" s="51">
        <f t="shared" si="0"/>
        <v>3000</v>
      </c>
      <c r="K8" s="52">
        <f>J8</f>
        <v>3000</v>
      </c>
      <c r="L8" s="53">
        <f>J8-K8</f>
        <v>0</v>
      </c>
      <c r="O8" s="9"/>
      <c r="Q8" s="9"/>
      <c r="R8" s="9"/>
      <c r="S8" s="9"/>
      <c r="T8" s="9"/>
      <c r="U8" s="9"/>
      <c r="V8" s="9"/>
    </row>
    <row r="9" spans="1:22" ht="25.05" customHeight="1">
      <c r="A9" s="50">
        <v>45870</v>
      </c>
      <c r="B9" s="29">
        <f>B8</f>
        <v>100000</v>
      </c>
      <c r="C9" s="29">
        <f t="shared" ref="C9:C10" si="1">ROUND(B9*58%,0)</f>
        <v>58000</v>
      </c>
      <c r="D9" s="51">
        <f t="shared" ref="D9:D10" si="2">SUM(B9:C9)</f>
        <v>158000</v>
      </c>
      <c r="E9" s="29">
        <f>E8</f>
        <v>100000</v>
      </c>
      <c r="F9" s="29">
        <f t="shared" ref="F9:F10" si="3">ROUND(E9*55%,0)</f>
        <v>55000</v>
      </c>
      <c r="G9" s="51">
        <f t="shared" ref="G9:G10" si="4">SUM(E9:F9)</f>
        <v>155000</v>
      </c>
      <c r="H9" s="29">
        <f t="shared" si="0"/>
        <v>0</v>
      </c>
      <c r="I9" s="29">
        <f t="shared" si="0"/>
        <v>3000</v>
      </c>
      <c r="J9" s="51">
        <f t="shared" si="0"/>
        <v>3000</v>
      </c>
      <c r="K9" s="52">
        <f t="shared" ref="K9:K10" si="5">J9</f>
        <v>3000</v>
      </c>
      <c r="L9" s="53">
        <f t="shared" ref="L9:L10" si="6">J9-K9</f>
        <v>0</v>
      </c>
      <c r="O9" s="6"/>
      <c r="Q9" s="6"/>
      <c r="R9" s="6"/>
      <c r="S9" s="6"/>
      <c r="T9" s="6"/>
      <c r="U9" s="6"/>
      <c r="V9" s="6"/>
    </row>
    <row r="10" spans="1:22" ht="25.05" customHeight="1">
      <c r="A10" s="50">
        <v>45901</v>
      </c>
      <c r="B10" s="29">
        <f t="shared" ref="B10" si="7">B9</f>
        <v>100000</v>
      </c>
      <c r="C10" s="29">
        <f t="shared" si="1"/>
        <v>58000</v>
      </c>
      <c r="D10" s="51">
        <f t="shared" si="2"/>
        <v>158000</v>
      </c>
      <c r="E10" s="29">
        <f t="shared" ref="E10" si="8">E9</f>
        <v>100000</v>
      </c>
      <c r="F10" s="29">
        <f t="shared" si="3"/>
        <v>55000</v>
      </c>
      <c r="G10" s="51">
        <f t="shared" si="4"/>
        <v>155000</v>
      </c>
      <c r="H10" s="29">
        <f t="shared" si="0"/>
        <v>0</v>
      </c>
      <c r="I10" s="29">
        <f t="shared" si="0"/>
        <v>3000</v>
      </c>
      <c r="J10" s="51">
        <f t="shared" si="0"/>
        <v>3000</v>
      </c>
      <c r="K10" s="52">
        <f t="shared" si="5"/>
        <v>3000</v>
      </c>
      <c r="L10" s="53">
        <f t="shared" si="6"/>
        <v>0</v>
      </c>
      <c r="O10" s="6"/>
      <c r="Q10" s="6"/>
      <c r="R10" s="6"/>
      <c r="S10" s="6"/>
      <c r="T10" s="6"/>
      <c r="U10" s="6"/>
      <c r="V10" s="6"/>
    </row>
    <row r="11" spans="1:22" ht="25.05" customHeight="1">
      <c r="A11" s="30" t="s">
        <v>46</v>
      </c>
      <c r="B11" s="31">
        <f>SUM(B8:B10)</f>
        <v>300000</v>
      </c>
      <c r="C11" s="31">
        <f>SUM(C8:C10)</f>
        <v>174000</v>
      </c>
      <c r="D11" s="31">
        <f>SUM(D8:D10)</f>
        <v>474000</v>
      </c>
      <c r="E11" s="31">
        <f>SUM(E8:E10)</f>
        <v>300000</v>
      </c>
      <c r="F11" s="31">
        <f>SUM(F8:F10)</f>
        <v>165000</v>
      </c>
      <c r="G11" s="31">
        <f>SUM(G8:G10)</f>
        <v>465000</v>
      </c>
      <c r="H11" s="31">
        <f>SUM(H8:H10)</f>
        <v>0</v>
      </c>
      <c r="I11" s="31">
        <f>SUM(I8:I10)</f>
        <v>9000</v>
      </c>
      <c r="J11" s="31">
        <f>SUM(J8:J10)</f>
        <v>9000</v>
      </c>
      <c r="K11" s="31">
        <f>SUM(K8:K10)</f>
        <v>9000</v>
      </c>
      <c r="L11" s="31">
        <f>SUM(L8:L10)</f>
        <v>0</v>
      </c>
      <c r="O11" s="9"/>
      <c r="Q11" s="9"/>
      <c r="R11" s="9"/>
      <c r="S11" s="9"/>
      <c r="T11" s="9"/>
      <c r="U11" s="9"/>
      <c r="V11" s="9"/>
    </row>
    <row r="12" spans="1:22" ht="21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O12" s="9"/>
      <c r="Q12" s="9"/>
      <c r="R12" s="9"/>
      <c r="S12" s="9"/>
      <c r="T12" s="9"/>
      <c r="U12" s="9"/>
      <c r="V12" s="9"/>
    </row>
    <row r="13" spans="1:22" ht="21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O13" s="9"/>
      <c r="Q13" s="9"/>
      <c r="R13" s="9"/>
      <c r="S13" s="9"/>
      <c r="T13" s="9"/>
      <c r="U13" s="9"/>
      <c r="V13" s="9"/>
    </row>
    <row r="14" spans="1:22" ht="21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O14" s="6"/>
      <c r="Q14" s="6"/>
      <c r="R14" s="6"/>
      <c r="S14" s="6"/>
      <c r="T14" s="6"/>
      <c r="U14" s="6"/>
      <c r="V14" s="6"/>
    </row>
    <row r="15" spans="1:22" ht="21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O15" s="9"/>
      <c r="Q15" s="9"/>
      <c r="R15" s="9"/>
      <c r="S15" s="9"/>
      <c r="T15" s="9"/>
      <c r="U15" s="9"/>
      <c r="V15" s="9"/>
    </row>
    <row r="16" spans="1:22" ht="21" customHeigh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O16" s="9"/>
      <c r="P16" s="9"/>
      <c r="Q16" s="9"/>
      <c r="R16" s="9"/>
      <c r="S16" s="9"/>
      <c r="T16" s="9"/>
      <c r="U16" s="9"/>
      <c r="V16" s="9"/>
    </row>
    <row r="17" spans="1:22" s="16" customFormat="1" ht="21" customHeight="1">
      <c r="A17" s="15" t="s">
        <v>37</v>
      </c>
      <c r="B17" s="46" t="str">
        <f>MASTER!B6</f>
        <v>Chandra Prakash Kurmi</v>
      </c>
      <c r="C17" s="61"/>
      <c r="D17" s="61"/>
      <c r="E17" s="61"/>
      <c r="F17" s="62"/>
      <c r="G17" s="47" t="s">
        <v>38</v>
      </c>
      <c r="H17" s="63"/>
      <c r="I17" s="64" t="str">
        <f>MASTER!C6</f>
        <v>VICE PRINCIPAL</v>
      </c>
      <c r="J17" s="64"/>
      <c r="K17" s="64"/>
      <c r="L17" s="64"/>
      <c r="N17" s="17"/>
      <c r="O17" s="18"/>
      <c r="Q17" s="18"/>
      <c r="R17" s="18"/>
      <c r="S17" s="18"/>
      <c r="T17" s="18"/>
      <c r="U17" s="18"/>
      <c r="V17" s="18"/>
    </row>
    <row r="18" spans="1:22" ht="21" customHeight="1">
      <c r="A18" s="48" t="s">
        <v>39</v>
      </c>
      <c r="B18" s="65" t="s">
        <v>40</v>
      </c>
      <c r="C18" s="66"/>
      <c r="D18" s="67"/>
      <c r="E18" s="65" t="s">
        <v>41</v>
      </c>
      <c r="F18" s="66"/>
      <c r="G18" s="67"/>
      <c r="H18" s="65" t="s">
        <v>42</v>
      </c>
      <c r="I18" s="66"/>
      <c r="J18" s="67"/>
      <c r="K18" s="32" t="s">
        <v>52</v>
      </c>
      <c r="L18" s="68" t="s">
        <v>43</v>
      </c>
      <c r="O18" s="9"/>
      <c r="Q18" s="9"/>
      <c r="R18" s="9"/>
      <c r="S18" s="9"/>
      <c r="T18" s="9"/>
      <c r="U18" s="9"/>
      <c r="V18" s="9"/>
    </row>
    <row r="19" spans="1:22" ht="21" customHeight="1">
      <c r="A19" s="69"/>
      <c r="B19" s="70" t="s">
        <v>44</v>
      </c>
      <c r="C19" s="70" t="s">
        <v>45</v>
      </c>
      <c r="D19" s="70" t="s">
        <v>46</v>
      </c>
      <c r="E19" s="70" t="s">
        <v>44</v>
      </c>
      <c r="F19" s="70" t="s">
        <v>45</v>
      </c>
      <c r="G19" s="70" t="s">
        <v>46</v>
      </c>
      <c r="H19" s="70" t="s">
        <v>44</v>
      </c>
      <c r="I19" s="70" t="s">
        <v>45</v>
      </c>
      <c r="J19" s="70" t="s">
        <v>46</v>
      </c>
      <c r="K19" s="33" t="str">
        <f>MASTER!E6</f>
        <v>GPF 2004</v>
      </c>
      <c r="L19" s="71"/>
      <c r="O19" s="9"/>
      <c r="Q19" s="9"/>
      <c r="R19" s="9"/>
      <c r="S19" s="9"/>
      <c r="T19" s="9"/>
      <c r="U19" s="9"/>
      <c r="V19" s="9"/>
    </row>
    <row r="20" spans="1:22" ht="25.05" customHeight="1">
      <c r="A20" s="50">
        <v>45839</v>
      </c>
      <c r="B20" s="29">
        <f>MASTER!D6</f>
        <v>92400</v>
      </c>
      <c r="C20" s="29">
        <f>ROUND(B20*58%,0)</f>
        <v>53592</v>
      </c>
      <c r="D20" s="51">
        <f>SUM(B20:C20)</f>
        <v>145992</v>
      </c>
      <c r="E20" s="29">
        <f>B20</f>
        <v>92400</v>
      </c>
      <c r="F20" s="29">
        <f>ROUND(E20*55%,0)</f>
        <v>50820</v>
      </c>
      <c r="G20" s="51">
        <f>SUM(E20:F20)</f>
        <v>143220</v>
      </c>
      <c r="H20" s="29">
        <f>B20-E20</f>
        <v>0</v>
      </c>
      <c r="I20" s="29">
        <f>C20-F20</f>
        <v>2772</v>
      </c>
      <c r="J20" s="51">
        <f>D20-G20</f>
        <v>2772</v>
      </c>
      <c r="K20" s="52">
        <f>J20</f>
        <v>2772</v>
      </c>
      <c r="L20" s="53">
        <f>J20-K20</f>
        <v>0</v>
      </c>
      <c r="O20" s="9"/>
      <c r="Q20" s="9"/>
      <c r="R20" s="9"/>
      <c r="S20" s="9"/>
      <c r="T20" s="9"/>
      <c r="U20" s="9"/>
      <c r="V20" s="9"/>
    </row>
    <row r="21" spans="1:22" ht="25.05" customHeight="1">
      <c r="A21" s="50">
        <v>45870</v>
      </c>
      <c r="B21" s="29">
        <f>B20</f>
        <v>92400</v>
      </c>
      <c r="C21" s="29">
        <f>ROUND(B21*58%,0)</f>
        <v>53592</v>
      </c>
      <c r="D21" s="51">
        <f>SUM(B21:C21)</f>
        <v>145992</v>
      </c>
      <c r="E21" s="29">
        <f>E20</f>
        <v>92400</v>
      </c>
      <c r="F21" s="29">
        <f>ROUND(E21*55%,0)</f>
        <v>50820</v>
      </c>
      <c r="G21" s="51">
        <f>SUM(E21:F21)</f>
        <v>143220</v>
      </c>
      <c r="H21" s="29">
        <f>B21-E21</f>
        <v>0</v>
      </c>
      <c r="I21" s="29">
        <f>C21-F21</f>
        <v>2772</v>
      </c>
      <c r="J21" s="51">
        <f>D21-G21</f>
        <v>2772</v>
      </c>
      <c r="K21" s="52">
        <f>J21</f>
        <v>2772</v>
      </c>
      <c r="L21" s="53">
        <f>J21-K21</f>
        <v>0</v>
      </c>
      <c r="O21" s="6"/>
      <c r="Q21" s="6"/>
      <c r="R21" s="6"/>
      <c r="S21" s="6"/>
      <c r="T21" s="6"/>
      <c r="U21" s="6"/>
      <c r="V21" s="6"/>
    </row>
    <row r="22" spans="1:22" ht="25.05" customHeight="1">
      <c r="A22" s="50">
        <v>45901</v>
      </c>
      <c r="B22" s="29">
        <f>B21</f>
        <v>92400</v>
      </c>
      <c r="C22" s="29">
        <f>ROUND(B22*58%,0)</f>
        <v>53592</v>
      </c>
      <c r="D22" s="51">
        <f>SUM(B22:C22)</f>
        <v>145992</v>
      </c>
      <c r="E22" s="29">
        <f>E21</f>
        <v>92400</v>
      </c>
      <c r="F22" s="29">
        <f>ROUND(E22*55%,0)</f>
        <v>50820</v>
      </c>
      <c r="G22" s="51">
        <f>SUM(E22:F22)</f>
        <v>143220</v>
      </c>
      <c r="H22" s="29">
        <f>B22-E22</f>
        <v>0</v>
      </c>
      <c r="I22" s="29">
        <f>C22-F22</f>
        <v>2772</v>
      </c>
      <c r="J22" s="51">
        <f>D22-G22</f>
        <v>2772</v>
      </c>
      <c r="K22" s="52">
        <f>J22</f>
        <v>2772</v>
      </c>
      <c r="L22" s="53">
        <f>J22-K22</f>
        <v>0</v>
      </c>
      <c r="O22" s="6"/>
      <c r="Q22" s="6"/>
      <c r="R22" s="6"/>
      <c r="S22" s="6"/>
      <c r="T22" s="6"/>
      <c r="U22" s="6"/>
      <c r="V22" s="6"/>
    </row>
    <row r="23" spans="1:22" ht="25.05" customHeight="1">
      <c r="A23" s="30" t="s">
        <v>46</v>
      </c>
      <c r="B23" s="31">
        <f>SUM(B20:B22)</f>
        <v>277200</v>
      </c>
      <c r="C23" s="31">
        <f>SUM(C20:C22)</f>
        <v>160776</v>
      </c>
      <c r="D23" s="31">
        <f>SUM(D20:D22)</f>
        <v>437976</v>
      </c>
      <c r="E23" s="31">
        <f>SUM(E20:E22)</f>
        <v>277200</v>
      </c>
      <c r="F23" s="31">
        <f>SUM(F20:F22)</f>
        <v>152460</v>
      </c>
      <c r="G23" s="31">
        <f>SUM(G20:G22)</f>
        <v>429660</v>
      </c>
      <c r="H23" s="31">
        <f>SUM(H20:H22)</f>
        <v>0</v>
      </c>
      <c r="I23" s="31">
        <f>SUM(I20:I22)</f>
        <v>8316</v>
      </c>
      <c r="J23" s="31">
        <f>SUM(J20:J22)</f>
        <v>8316</v>
      </c>
      <c r="K23" s="31">
        <f>SUM(K20:K22)</f>
        <v>8316</v>
      </c>
      <c r="L23" s="31">
        <f>SUM(L20:L22)</f>
        <v>0</v>
      </c>
      <c r="O23" s="9"/>
      <c r="Q23" s="9"/>
      <c r="R23" s="9"/>
      <c r="S23" s="9"/>
      <c r="T23" s="9"/>
      <c r="U23" s="9"/>
      <c r="V23" s="9"/>
    </row>
    <row r="24" spans="1:22" ht="21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O24" s="9"/>
      <c r="Q24" s="9"/>
      <c r="R24" s="9"/>
      <c r="S24" s="9"/>
      <c r="T24" s="9"/>
      <c r="U24" s="9"/>
      <c r="V24" s="9"/>
    </row>
    <row r="25" spans="1:22" ht="21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O25" s="9"/>
      <c r="Q25" s="9"/>
      <c r="R25" s="9"/>
      <c r="S25" s="9"/>
      <c r="T25" s="9"/>
      <c r="U25" s="9"/>
      <c r="V25" s="9"/>
    </row>
    <row r="26" spans="1:22" ht="21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O26" s="6"/>
      <c r="Q26" s="6"/>
      <c r="R26" s="6"/>
      <c r="S26" s="6"/>
      <c r="T26" s="6"/>
      <c r="U26" s="6"/>
      <c r="V26" s="6"/>
    </row>
    <row r="27" spans="1:22" ht="21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O27" s="9"/>
      <c r="Q27" s="9"/>
      <c r="R27" s="9"/>
      <c r="S27" s="9"/>
      <c r="T27" s="9"/>
      <c r="U27" s="9"/>
      <c r="V27" s="9"/>
    </row>
    <row r="28" spans="1:22" ht="21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O28" s="9"/>
      <c r="P28" s="9"/>
      <c r="Q28" s="9"/>
      <c r="R28" s="9"/>
      <c r="S28" s="9"/>
      <c r="T28" s="9"/>
      <c r="U28" s="9"/>
      <c r="V28" s="9"/>
    </row>
    <row r="29" spans="1:22" s="16" customFormat="1" ht="21" customHeight="1">
      <c r="A29" s="15" t="s">
        <v>37</v>
      </c>
      <c r="B29" s="46" t="str">
        <f>MASTER!B7</f>
        <v>EMPLOYEE 03</v>
      </c>
      <c r="C29" s="61"/>
      <c r="D29" s="61"/>
      <c r="E29" s="61"/>
      <c r="F29" s="62"/>
      <c r="G29" s="47" t="s">
        <v>38</v>
      </c>
      <c r="H29" s="63"/>
      <c r="I29" s="64" t="str">
        <f>MASTER!C7</f>
        <v>LECTURER</v>
      </c>
      <c r="J29" s="64"/>
      <c r="K29" s="64"/>
      <c r="L29" s="64"/>
      <c r="N29" s="17"/>
      <c r="O29" s="18"/>
      <c r="Q29" s="18"/>
      <c r="R29" s="18"/>
      <c r="S29" s="18"/>
      <c r="T29" s="18"/>
      <c r="U29" s="18"/>
      <c r="V29" s="18"/>
    </row>
    <row r="30" spans="1:22" ht="21" customHeight="1">
      <c r="A30" s="48" t="s">
        <v>39</v>
      </c>
      <c r="B30" s="65" t="s">
        <v>40</v>
      </c>
      <c r="C30" s="66"/>
      <c r="D30" s="67"/>
      <c r="E30" s="65" t="s">
        <v>41</v>
      </c>
      <c r="F30" s="66"/>
      <c r="G30" s="67"/>
      <c r="H30" s="65" t="s">
        <v>42</v>
      </c>
      <c r="I30" s="66"/>
      <c r="J30" s="67"/>
      <c r="K30" s="32" t="s">
        <v>52</v>
      </c>
      <c r="L30" s="68" t="s">
        <v>43</v>
      </c>
      <c r="O30" s="9"/>
      <c r="Q30" s="9"/>
      <c r="R30" s="9"/>
      <c r="S30" s="9"/>
      <c r="T30" s="9"/>
      <c r="U30" s="9"/>
      <c r="V30" s="9"/>
    </row>
    <row r="31" spans="1:22" ht="21" customHeight="1">
      <c r="A31" s="69"/>
      <c r="B31" s="70" t="s">
        <v>44</v>
      </c>
      <c r="C31" s="70" t="s">
        <v>45</v>
      </c>
      <c r="D31" s="70" t="s">
        <v>46</v>
      </c>
      <c r="E31" s="70" t="s">
        <v>44</v>
      </c>
      <c r="F31" s="70" t="s">
        <v>45</v>
      </c>
      <c r="G31" s="70" t="s">
        <v>46</v>
      </c>
      <c r="H31" s="70" t="s">
        <v>44</v>
      </c>
      <c r="I31" s="70" t="s">
        <v>45</v>
      </c>
      <c r="J31" s="70" t="s">
        <v>46</v>
      </c>
      <c r="K31" s="33" t="str">
        <f>MASTER!E7</f>
        <v>GPF</v>
      </c>
      <c r="L31" s="71"/>
      <c r="O31" s="9"/>
      <c r="Q31" s="9"/>
      <c r="R31" s="9"/>
      <c r="S31" s="9"/>
      <c r="T31" s="9"/>
      <c r="U31" s="9"/>
      <c r="V31" s="9"/>
    </row>
    <row r="32" spans="1:22" ht="25.05" customHeight="1">
      <c r="A32" s="50">
        <v>45839</v>
      </c>
      <c r="B32" s="29">
        <f>MASTER!D7</f>
        <v>90000</v>
      </c>
      <c r="C32" s="29">
        <f>ROUND(B32*58%,0)</f>
        <v>52200</v>
      </c>
      <c r="D32" s="51">
        <f>SUM(B32:C32)</f>
        <v>142200</v>
      </c>
      <c r="E32" s="29">
        <f>B32</f>
        <v>90000</v>
      </c>
      <c r="F32" s="29">
        <f>ROUND(E32*55%,0)</f>
        <v>49500</v>
      </c>
      <c r="G32" s="51">
        <f>SUM(E32:F32)</f>
        <v>139500</v>
      </c>
      <c r="H32" s="29">
        <f>B32-E32</f>
        <v>0</v>
      </c>
      <c r="I32" s="29">
        <f>C32-F32</f>
        <v>2700</v>
      </c>
      <c r="J32" s="51">
        <f>D32-G32</f>
        <v>2700</v>
      </c>
      <c r="K32" s="52">
        <f>J32</f>
        <v>2700</v>
      </c>
      <c r="L32" s="53">
        <f>J32-K32</f>
        <v>0</v>
      </c>
      <c r="O32" s="9"/>
      <c r="Q32" s="9"/>
      <c r="R32" s="9"/>
      <c r="S32" s="9"/>
      <c r="T32" s="9"/>
      <c r="U32" s="9"/>
      <c r="V32" s="9"/>
    </row>
    <row r="33" spans="1:22" ht="25.05" customHeight="1">
      <c r="A33" s="50">
        <v>45870</v>
      </c>
      <c r="B33" s="29">
        <f>B32</f>
        <v>90000</v>
      </c>
      <c r="C33" s="29">
        <f>ROUND(B33*58%,0)</f>
        <v>52200</v>
      </c>
      <c r="D33" s="51">
        <f>SUM(B33:C33)</f>
        <v>142200</v>
      </c>
      <c r="E33" s="29">
        <f>E32</f>
        <v>90000</v>
      </c>
      <c r="F33" s="29">
        <f>ROUND(E33*55%,0)</f>
        <v>49500</v>
      </c>
      <c r="G33" s="51">
        <f>SUM(E33:F33)</f>
        <v>139500</v>
      </c>
      <c r="H33" s="29">
        <f>B33-E33</f>
        <v>0</v>
      </c>
      <c r="I33" s="29">
        <f>C33-F33</f>
        <v>2700</v>
      </c>
      <c r="J33" s="51">
        <f>D33-G33</f>
        <v>2700</v>
      </c>
      <c r="K33" s="52">
        <f>J33</f>
        <v>2700</v>
      </c>
      <c r="L33" s="53">
        <f>J33-K33</f>
        <v>0</v>
      </c>
      <c r="O33" s="6"/>
      <c r="Q33" s="6"/>
      <c r="R33" s="6"/>
      <c r="S33" s="6"/>
      <c r="T33" s="6"/>
      <c r="U33" s="6"/>
      <c r="V33" s="6"/>
    </row>
    <row r="34" spans="1:22" ht="25.05" customHeight="1">
      <c r="A34" s="50">
        <v>45901</v>
      </c>
      <c r="B34" s="29">
        <f>B33</f>
        <v>90000</v>
      </c>
      <c r="C34" s="29">
        <f>ROUND(B34*58%,0)</f>
        <v>52200</v>
      </c>
      <c r="D34" s="51">
        <f>SUM(B34:C34)</f>
        <v>142200</v>
      </c>
      <c r="E34" s="29">
        <f>E33</f>
        <v>90000</v>
      </c>
      <c r="F34" s="29">
        <f>ROUND(E34*55%,0)</f>
        <v>49500</v>
      </c>
      <c r="G34" s="51">
        <f>SUM(E34:F34)</f>
        <v>139500</v>
      </c>
      <c r="H34" s="29">
        <f>B34-E34</f>
        <v>0</v>
      </c>
      <c r="I34" s="29">
        <f>C34-F34</f>
        <v>2700</v>
      </c>
      <c r="J34" s="51">
        <f>D34-G34</f>
        <v>2700</v>
      </c>
      <c r="K34" s="52">
        <f>J34</f>
        <v>2700</v>
      </c>
      <c r="L34" s="53">
        <f>J34-K34</f>
        <v>0</v>
      </c>
      <c r="O34" s="6"/>
      <c r="Q34" s="6"/>
      <c r="R34" s="6"/>
      <c r="S34" s="6"/>
      <c r="T34" s="6"/>
      <c r="U34" s="6"/>
      <c r="V34" s="6"/>
    </row>
    <row r="35" spans="1:22" ht="25.05" customHeight="1">
      <c r="A35" s="30" t="s">
        <v>46</v>
      </c>
      <c r="B35" s="31">
        <f>SUM(B32:B34)</f>
        <v>270000</v>
      </c>
      <c r="C35" s="31">
        <f>SUM(C32:C34)</f>
        <v>156600</v>
      </c>
      <c r="D35" s="31">
        <f>SUM(D32:D34)</f>
        <v>426600</v>
      </c>
      <c r="E35" s="31">
        <f>SUM(E32:E34)</f>
        <v>270000</v>
      </c>
      <c r="F35" s="31">
        <f>SUM(F32:F34)</f>
        <v>148500</v>
      </c>
      <c r="G35" s="31">
        <f>SUM(G32:G34)</f>
        <v>418500</v>
      </c>
      <c r="H35" s="31">
        <f>SUM(H32:H34)</f>
        <v>0</v>
      </c>
      <c r="I35" s="31">
        <f>SUM(I32:I34)</f>
        <v>8100</v>
      </c>
      <c r="J35" s="31">
        <f>SUM(J32:J34)</f>
        <v>8100</v>
      </c>
      <c r="K35" s="31">
        <f>SUM(K32:K34)</f>
        <v>8100</v>
      </c>
      <c r="L35" s="31">
        <f>SUM(L32:L34)</f>
        <v>0</v>
      </c>
      <c r="O35" s="9"/>
      <c r="Q35" s="9"/>
      <c r="R35" s="9"/>
      <c r="S35" s="9"/>
      <c r="T35" s="9"/>
      <c r="U35" s="9"/>
      <c r="V35" s="9"/>
    </row>
    <row r="36" spans="1:22" ht="21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O36" s="9"/>
      <c r="Q36" s="9"/>
      <c r="R36" s="9"/>
      <c r="S36" s="9"/>
      <c r="T36" s="9"/>
      <c r="U36" s="9"/>
      <c r="V36" s="9"/>
    </row>
    <row r="37" spans="1:22" ht="21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O37" s="6"/>
      <c r="Q37" s="6"/>
      <c r="R37" s="6"/>
      <c r="S37" s="6"/>
      <c r="T37" s="6"/>
      <c r="U37" s="6"/>
      <c r="V37" s="6"/>
    </row>
    <row r="38" spans="1:22" ht="21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O38" s="6"/>
      <c r="Q38" s="6"/>
      <c r="R38" s="6"/>
      <c r="S38" s="6"/>
      <c r="T38" s="6"/>
      <c r="U38" s="6"/>
      <c r="V38" s="6"/>
    </row>
    <row r="39" spans="1:22" ht="21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O39" s="9"/>
      <c r="Q39" s="9"/>
      <c r="R39" s="9"/>
      <c r="S39" s="9"/>
      <c r="T39" s="9"/>
      <c r="U39" s="9"/>
      <c r="V39" s="9"/>
    </row>
    <row r="40" spans="1:22" ht="21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O40" s="9"/>
      <c r="P40" s="9"/>
      <c r="Q40" s="9"/>
      <c r="R40" s="9"/>
      <c r="S40" s="9"/>
      <c r="T40" s="9"/>
      <c r="U40" s="9"/>
      <c r="V40" s="9"/>
    </row>
    <row r="41" spans="1:22" s="16" customFormat="1" ht="21" customHeight="1">
      <c r="A41" s="15" t="s">
        <v>37</v>
      </c>
      <c r="B41" s="46" t="str">
        <f>MASTER!B8</f>
        <v>EMPLOYEE 04</v>
      </c>
      <c r="C41" s="61"/>
      <c r="D41" s="61"/>
      <c r="E41" s="61"/>
      <c r="F41" s="62"/>
      <c r="G41" s="47" t="s">
        <v>38</v>
      </c>
      <c r="H41" s="63"/>
      <c r="I41" s="64" t="str">
        <f>MASTER!C8</f>
        <v>LECTURER</v>
      </c>
      <c r="J41" s="64"/>
      <c r="K41" s="64"/>
      <c r="L41" s="64"/>
      <c r="N41" s="17"/>
      <c r="O41" s="18"/>
      <c r="Q41" s="18"/>
      <c r="R41" s="18"/>
      <c r="S41" s="18"/>
      <c r="T41" s="18"/>
      <c r="U41" s="18"/>
      <c r="V41" s="18"/>
    </row>
    <row r="42" spans="1:22" ht="21" customHeight="1">
      <c r="A42" s="48" t="s">
        <v>39</v>
      </c>
      <c r="B42" s="65" t="s">
        <v>40</v>
      </c>
      <c r="C42" s="66"/>
      <c r="D42" s="67"/>
      <c r="E42" s="65" t="s">
        <v>41</v>
      </c>
      <c r="F42" s="66"/>
      <c r="G42" s="67"/>
      <c r="H42" s="65" t="s">
        <v>42</v>
      </c>
      <c r="I42" s="66"/>
      <c r="J42" s="67"/>
      <c r="K42" s="32" t="s">
        <v>52</v>
      </c>
      <c r="L42" s="68" t="s">
        <v>43</v>
      </c>
      <c r="O42" s="9"/>
      <c r="Q42" s="9"/>
      <c r="R42" s="9"/>
      <c r="S42" s="9"/>
      <c r="T42" s="9"/>
      <c r="U42" s="9"/>
      <c r="V42" s="9"/>
    </row>
    <row r="43" spans="1:22" ht="21" customHeight="1">
      <c r="A43" s="69"/>
      <c r="B43" s="70" t="s">
        <v>44</v>
      </c>
      <c r="C43" s="70" t="s">
        <v>45</v>
      </c>
      <c r="D43" s="70" t="s">
        <v>46</v>
      </c>
      <c r="E43" s="70" t="s">
        <v>44</v>
      </c>
      <c r="F43" s="70" t="s">
        <v>45</v>
      </c>
      <c r="G43" s="70" t="s">
        <v>46</v>
      </c>
      <c r="H43" s="70" t="s">
        <v>44</v>
      </c>
      <c r="I43" s="70" t="s">
        <v>45</v>
      </c>
      <c r="J43" s="70" t="s">
        <v>46</v>
      </c>
      <c r="K43" s="33" t="str">
        <f>MASTER!E8</f>
        <v>GPF SAB</v>
      </c>
      <c r="L43" s="71"/>
      <c r="O43" s="9"/>
      <c r="Q43" s="9"/>
      <c r="R43" s="9"/>
      <c r="S43" s="9"/>
      <c r="T43" s="9"/>
      <c r="U43" s="9"/>
      <c r="V43" s="9"/>
    </row>
    <row r="44" spans="1:22" ht="25.05" customHeight="1">
      <c r="A44" s="50">
        <v>45839</v>
      </c>
      <c r="B44" s="29">
        <f>MASTER!D8</f>
        <v>71300</v>
      </c>
      <c r="C44" s="29">
        <f>ROUND(B44*58%,0)</f>
        <v>41354</v>
      </c>
      <c r="D44" s="51">
        <f>SUM(B44:C44)</f>
        <v>112654</v>
      </c>
      <c r="E44" s="29">
        <f>B44</f>
        <v>71300</v>
      </c>
      <c r="F44" s="29">
        <f>ROUND(E44*55%,0)</f>
        <v>39215</v>
      </c>
      <c r="G44" s="51">
        <f>SUM(E44:F44)</f>
        <v>110515</v>
      </c>
      <c r="H44" s="29">
        <f>B44-E44</f>
        <v>0</v>
      </c>
      <c r="I44" s="29">
        <f>C44-F44</f>
        <v>2139</v>
      </c>
      <c r="J44" s="51">
        <f>D44-G44</f>
        <v>2139</v>
      </c>
      <c r="K44" s="52">
        <f>J44</f>
        <v>2139</v>
      </c>
      <c r="L44" s="53">
        <f>J44-K44</f>
        <v>0</v>
      </c>
      <c r="O44" s="9"/>
      <c r="Q44" s="9"/>
      <c r="R44" s="9"/>
      <c r="S44" s="9"/>
      <c r="T44" s="9"/>
      <c r="U44" s="9"/>
      <c r="V44" s="9"/>
    </row>
    <row r="45" spans="1:22" ht="25.05" customHeight="1">
      <c r="A45" s="50">
        <v>45870</v>
      </c>
      <c r="B45" s="29">
        <f>B44</f>
        <v>71300</v>
      </c>
      <c r="C45" s="29">
        <f>ROUND(B45*58%,0)</f>
        <v>41354</v>
      </c>
      <c r="D45" s="51">
        <f>SUM(B45:C45)</f>
        <v>112654</v>
      </c>
      <c r="E45" s="29">
        <f>E44</f>
        <v>71300</v>
      </c>
      <c r="F45" s="29">
        <f>ROUND(E45*55%,0)</f>
        <v>39215</v>
      </c>
      <c r="G45" s="51">
        <f>SUM(E45:F45)</f>
        <v>110515</v>
      </c>
      <c r="H45" s="29">
        <f>B45-E45</f>
        <v>0</v>
      </c>
      <c r="I45" s="29">
        <f>C45-F45</f>
        <v>2139</v>
      </c>
      <c r="J45" s="51">
        <f>D45-G45</f>
        <v>2139</v>
      </c>
      <c r="K45" s="52">
        <f>J45</f>
        <v>2139</v>
      </c>
      <c r="L45" s="53">
        <f>J45-K45</f>
        <v>0</v>
      </c>
      <c r="O45" s="6"/>
      <c r="Q45" s="6"/>
      <c r="R45" s="6"/>
      <c r="S45" s="6"/>
      <c r="T45" s="6"/>
      <c r="U45" s="6"/>
      <c r="V45" s="6"/>
    </row>
    <row r="46" spans="1:22" ht="25.05" customHeight="1">
      <c r="A46" s="50">
        <v>45901</v>
      </c>
      <c r="B46" s="29">
        <f>B45</f>
        <v>71300</v>
      </c>
      <c r="C46" s="29">
        <f>ROUND(B46*58%,0)</f>
        <v>41354</v>
      </c>
      <c r="D46" s="51">
        <f>SUM(B46:C46)</f>
        <v>112654</v>
      </c>
      <c r="E46" s="29">
        <f>E45</f>
        <v>71300</v>
      </c>
      <c r="F46" s="29">
        <f>ROUND(E46*55%,0)</f>
        <v>39215</v>
      </c>
      <c r="G46" s="51">
        <f>SUM(E46:F46)</f>
        <v>110515</v>
      </c>
      <c r="H46" s="29">
        <f>B46-E46</f>
        <v>0</v>
      </c>
      <c r="I46" s="29">
        <f>C46-F46</f>
        <v>2139</v>
      </c>
      <c r="J46" s="51">
        <f>D46-G46</f>
        <v>2139</v>
      </c>
      <c r="K46" s="52">
        <f>J46</f>
        <v>2139</v>
      </c>
      <c r="L46" s="53">
        <f>J46-K46</f>
        <v>0</v>
      </c>
      <c r="O46" s="6"/>
      <c r="Q46" s="6"/>
      <c r="R46" s="6"/>
      <c r="S46" s="6"/>
      <c r="T46" s="6"/>
      <c r="U46" s="6"/>
      <c r="V46" s="6"/>
    </row>
    <row r="47" spans="1:22" ht="25.05" customHeight="1">
      <c r="A47" s="30" t="s">
        <v>46</v>
      </c>
      <c r="B47" s="31">
        <f>SUM(B44:B46)</f>
        <v>213900</v>
      </c>
      <c r="C47" s="31">
        <f>SUM(C44:C46)</f>
        <v>124062</v>
      </c>
      <c r="D47" s="31">
        <f>SUM(D44:D46)</f>
        <v>337962</v>
      </c>
      <c r="E47" s="31">
        <f>SUM(E44:E46)</f>
        <v>213900</v>
      </c>
      <c r="F47" s="31">
        <f>SUM(F44:F46)</f>
        <v>117645</v>
      </c>
      <c r="G47" s="31">
        <f>SUM(G44:G46)</f>
        <v>331545</v>
      </c>
      <c r="H47" s="31">
        <f>SUM(H44:H46)</f>
        <v>0</v>
      </c>
      <c r="I47" s="31">
        <f>SUM(I44:I46)</f>
        <v>6417</v>
      </c>
      <c r="J47" s="31">
        <f>SUM(J44:J46)</f>
        <v>6417</v>
      </c>
      <c r="K47" s="31">
        <f>SUM(K44:K46)</f>
        <v>6417</v>
      </c>
      <c r="L47" s="31">
        <f>SUM(L44:L46)</f>
        <v>0</v>
      </c>
      <c r="O47" s="9"/>
      <c r="Q47" s="9"/>
      <c r="R47" s="9"/>
      <c r="S47" s="9"/>
      <c r="T47" s="9"/>
      <c r="U47" s="9"/>
      <c r="V47" s="9"/>
    </row>
    <row r="48" spans="1:22" ht="21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O48" s="9"/>
      <c r="Q48" s="9"/>
      <c r="R48" s="9"/>
      <c r="S48" s="9"/>
      <c r="T48" s="9"/>
      <c r="U48" s="9"/>
      <c r="V48" s="9"/>
    </row>
    <row r="49" spans="1:22" ht="21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O49" s="6"/>
      <c r="Q49" s="6"/>
      <c r="R49" s="6"/>
      <c r="S49" s="6"/>
      <c r="T49" s="6"/>
      <c r="U49" s="6"/>
      <c r="V49" s="6"/>
    </row>
    <row r="50" spans="1:22" ht="21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O50" s="6"/>
      <c r="Q50" s="6"/>
      <c r="R50" s="6"/>
      <c r="S50" s="6"/>
      <c r="T50" s="6"/>
      <c r="U50" s="6"/>
      <c r="V50" s="6"/>
    </row>
    <row r="51" spans="1:22" ht="21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O51" s="9"/>
      <c r="Q51" s="9"/>
      <c r="R51" s="9"/>
      <c r="S51" s="9"/>
      <c r="T51" s="9"/>
      <c r="U51" s="9"/>
      <c r="V51" s="9"/>
    </row>
    <row r="52" spans="1:22" ht="21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O52" s="9"/>
      <c r="P52" s="9"/>
      <c r="Q52" s="9"/>
      <c r="R52" s="9"/>
      <c r="S52" s="9"/>
      <c r="T52" s="9"/>
      <c r="U52" s="9"/>
      <c r="V52" s="9"/>
    </row>
    <row r="53" spans="1:22" s="16" customFormat="1" ht="21" customHeight="1">
      <c r="A53" s="15" t="s">
        <v>37</v>
      </c>
      <c r="B53" s="46" t="str">
        <f>MASTER!B9</f>
        <v>EMPLOYEE 05</v>
      </c>
      <c r="C53" s="61"/>
      <c r="D53" s="61"/>
      <c r="E53" s="61"/>
      <c r="F53" s="62"/>
      <c r="G53" s="47" t="s">
        <v>38</v>
      </c>
      <c r="H53" s="63"/>
      <c r="I53" s="64" t="str">
        <f>MASTER!C9</f>
        <v>LECTURER</v>
      </c>
      <c r="J53" s="64"/>
      <c r="K53" s="64"/>
      <c r="L53" s="64"/>
      <c r="N53" s="17"/>
      <c r="O53" s="18"/>
      <c r="Q53" s="18"/>
      <c r="R53" s="18"/>
      <c r="S53" s="18"/>
      <c r="T53" s="18"/>
      <c r="U53" s="18"/>
      <c r="V53" s="18"/>
    </row>
    <row r="54" spans="1:22" ht="21" customHeight="1">
      <c r="A54" s="48" t="s">
        <v>39</v>
      </c>
      <c r="B54" s="65" t="s">
        <v>40</v>
      </c>
      <c r="C54" s="66"/>
      <c r="D54" s="67"/>
      <c r="E54" s="65" t="s">
        <v>41</v>
      </c>
      <c r="F54" s="66"/>
      <c r="G54" s="67"/>
      <c r="H54" s="65" t="s">
        <v>42</v>
      </c>
      <c r="I54" s="66"/>
      <c r="J54" s="67"/>
      <c r="K54" s="32" t="s">
        <v>52</v>
      </c>
      <c r="L54" s="68" t="s">
        <v>43</v>
      </c>
      <c r="O54" s="9"/>
      <c r="Q54" s="9"/>
      <c r="R54" s="9"/>
      <c r="S54" s="9"/>
      <c r="T54" s="9"/>
      <c r="U54" s="9"/>
      <c r="V54" s="9"/>
    </row>
    <row r="55" spans="1:22" ht="21" customHeight="1">
      <c r="A55" s="69"/>
      <c r="B55" s="70" t="s">
        <v>44</v>
      </c>
      <c r="C55" s="70" t="s">
        <v>45</v>
      </c>
      <c r="D55" s="70" t="s">
        <v>46</v>
      </c>
      <c r="E55" s="70" t="s">
        <v>44</v>
      </c>
      <c r="F55" s="70" t="s">
        <v>45</v>
      </c>
      <c r="G55" s="70" t="s">
        <v>46</v>
      </c>
      <c r="H55" s="70" t="s">
        <v>44</v>
      </c>
      <c r="I55" s="70" t="s">
        <v>45</v>
      </c>
      <c r="J55" s="70" t="s">
        <v>46</v>
      </c>
      <c r="K55" s="33" t="str">
        <f>MASTER!E9</f>
        <v>GPF 2004</v>
      </c>
      <c r="L55" s="71"/>
      <c r="O55" s="9"/>
      <c r="Q55" s="9"/>
      <c r="R55" s="9"/>
      <c r="S55" s="9"/>
      <c r="T55" s="9"/>
      <c r="U55" s="9"/>
      <c r="V55" s="9"/>
    </row>
    <row r="56" spans="1:22" ht="25.05" customHeight="1">
      <c r="A56" s="50">
        <v>45839</v>
      </c>
      <c r="B56" s="29">
        <f>MASTER!D9</f>
        <v>80200</v>
      </c>
      <c r="C56" s="29">
        <f>ROUND(B56*58%,0)</f>
        <v>46516</v>
      </c>
      <c r="D56" s="51">
        <f>SUM(B56:C56)</f>
        <v>126716</v>
      </c>
      <c r="E56" s="29">
        <f>B56</f>
        <v>80200</v>
      </c>
      <c r="F56" s="29">
        <f>ROUND(E56*55%,0)</f>
        <v>44110</v>
      </c>
      <c r="G56" s="51">
        <f>SUM(E56:F56)</f>
        <v>124310</v>
      </c>
      <c r="H56" s="29">
        <f>B56-E56</f>
        <v>0</v>
      </c>
      <c r="I56" s="29">
        <f>C56-F56</f>
        <v>2406</v>
      </c>
      <c r="J56" s="51">
        <f>D56-G56</f>
        <v>2406</v>
      </c>
      <c r="K56" s="52">
        <f>J56</f>
        <v>2406</v>
      </c>
      <c r="L56" s="53">
        <f>J56-K56</f>
        <v>0</v>
      </c>
      <c r="O56" s="9"/>
      <c r="Q56" s="9"/>
      <c r="R56" s="9"/>
      <c r="S56" s="9"/>
      <c r="T56" s="9"/>
      <c r="U56" s="9"/>
      <c r="V56" s="9"/>
    </row>
    <row r="57" spans="1:22" ht="25.05" customHeight="1">
      <c r="A57" s="50">
        <v>45870</v>
      </c>
      <c r="B57" s="29">
        <f>B56</f>
        <v>80200</v>
      </c>
      <c r="C57" s="29">
        <f>ROUND(B57*58%,0)</f>
        <v>46516</v>
      </c>
      <c r="D57" s="51">
        <f>SUM(B57:C57)</f>
        <v>126716</v>
      </c>
      <c r="E57" s="29">
        <f>E56</f>
        <v>80200</v>
      </c>
      <c r="F57" s="29">
        <f>ROUND(E57*55%,0)</f>
        <v>44110</v>
      </c>
      <c r="G57" s="51">
        <f>SUM(E57:F57)</f>
        <v>124310</v>
      </c>
      <c r="H57" s="29">
        <f>B57-E57</f>
        <v>0</v>
      </c>
      <c r="I57" s="29">
        <f>C57-F57</f>
        <v>2406</v>
      </c>
      <c r="J57" s="51">
        <f>D57-G57</f>
        <v>2406</v>
      </c>
      <c r="K57" s="52">
        <f>J57</f>
        <v>2406</v>
      </c>
      <c r="L57" s="53">
        <f>J57-K57</f>
        <v>0</v>
      </c>
      <c r="O57" s="6"/>
      <c r="Q57" s="6"/>
      <c r="R57" s="6"/>
      <c r="S57" s="6"/>
      <c r="T57" s="6"/>
      <c r="U57" s="6"/>
      <c r="V57" s="6"/>
    </row>
    <row r="58" spans="1:22" ht="25.05" customHeight="1">
      <c r="A58" s="50">
        <v>45901</v>
      </c>
      <c r="B58" s="29">
        <f>B57</f>
        <v>80200</v>
      </c>
      <c r="C58" s="29">
        <f>ROUND(B58*58%,0)</f>
        <v>46516</v>
      </c>
      <c r="D58" s="51">
        <f>SUM(B58:C58)</f>
        <v>126716</v>
      </c>
      <c r="E58" s="29">
        <f>E57</f>
        <v>80200</v>
      </c>
      <c r="F58" s="29">
        <f>ROUND(E58*55%,0)</f>
        <v>44110</v>
      </c>
      <c r="G58" s="51">
        <f>SUM(E58:F58)</f>
        <v>124310</v>
      </c>
      <c r="H58" s="29">
        <f>B58-E58</f>
        <v>0</v>
      </c>
      <c r="I58" s="29">
        <f>C58-F58</f>
        <v>2406</v>
      </c>
      <c r="J58" s="51">
        <f>D58-G58</f>
        <v>2406</v>
      </c>
      <c r="K58" s="52">
        <f>J58</f>
        <v>2406</v>
      </c>
      <c r="L58" s="53">
        <f>J58-K58</f>
        <v>0</v>
      </c>
      <c r="O58" s="6"/>
      <c r="Q58" s="6"/>
      <c r="R58" s="6"/>
      <c r="S58" s="6"/>
      <c r="T58" s="6"/>
      <c r="U58" s="6"/>
      <c r="V58" s="6"/>
    </row>
    <row r="59" spans="1:22" ht="25.05" customHeight="1">
      <c r="A59" s="30" t="s">
        <v>46</v>
      </c>
      <c r="B59" s="31">
        <f>SUM(B56:B58)</f>
        <v>240600</v>
      </c>
      <c r="C59" s="31">
        <f>SUM(C56:C58)</f>
        <v>139548</v>
      </c>
      <c r="D59" s="31">
        <f>SUM(D56:D58)</f>
        <v>380148</v>
      </c>
      <c r="E59" s="31">
        <f>SUM(E56:E58)</f>
        <v>240600</v>
      </c>
      <c r="F59" s="31">
        <f>SUM(F56:F58)</f>
        <v>132330</v>
      </c>
      <c r="G59" s="31">
        <f>SUM(G56:G58)</f>
        <v>372930</v>
      </c>
      <c r="H59" s="31">
        <f>SUM(H56:H58)</f>
        <v>0</v>
      </c>
      <c r="I59" s="31">
        <f>SUM(I56:I58)</f>
        <v>7218</v>
      </c>
      <c r="J59" s="31">
        <f>SUM(J56:J58)</f>
        <v>7218</v>
      </c>
      <c r="K59" s="31">
        <f>SUM(K56:K58)</f>
        <v>7218</v>
      </c>
      <c r="L59" s="31">
        <f>SUM(L56:L58)</f>
        <v>0</v>
      </c>
      <c r="O59" s="9"/>
      <c r="Q59" s="9"/>
      <c r="R59" s="9"/>
      <c r="S59" s="9"/>
      <c r="T59" s="9"/>
      <c r="U59" s="9"/>
      <c r="V59" s="9"/>
    </row>
    <row r="60" spans="1:22" ht="21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O60" s="9"/>
      <c r="Q60" s="9"/>
      <c r="R60" s="9"/>
      <c r="S60" s="9"/>
      <c r="T60" s="9"/>
      <c r="U60" s="9"/>
      <c r="V60" s="9"/>
    </row>
    <row r="61" spans="1:22" ht="21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O61" s="9"/>
      <c r="Q61" s="9"/>
      <c r="R61" s="9"/>
      <c r="S61" s="9"/>
      <c r="T61" s="9"/>
      <c r="U61" s="9"/>
      <c r="V61" s="9"/>
    </row>
    <row r="62" spans="1:22" ht="21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O62" s="6"/>
      <c r="Q62" s="6"/>
      <c r="R62" s="6"/>
      <c r="S62" s="6"/>
      <c r="T62" s="6"/>
      <c r="U62" s="6"/>
      <c r="V62" s="6"/>
    </row>
    <row r="63" spans="1:22" ht="21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O63" s="9"/>
      <c r="Q63" s="9"/>
      <c r="R63" s="9"/>
      <c r="S63" s="9"/>
      <c r="T63" s="9"/>
      <c r="U63" s="9"/>
      <c r="V63" s="9"/>
    </row>
    <row r="64" spans="1:22" ht="21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O64" s="9"/>
      <c r="P64" s="9"/>
      <c r="Q64" s="9"/>
      <c r="R64" s="9"/>
      <c r="S64" s="9"/>
      <c r="T64" s="9"/>
      <c r="U64" s="9"/>
      <c r="V64" s="9"/>
    </row>
    <row r="65" spans="1:22" s="16" customFormat="1" ht="21" customHeight="1">
      <c r="A65" s="15" t="s">
        <v>37</v>
      </c>
      <c r="B65" s="46" t="str">
        <f>MASTER!B10</f>
        <v>EMPLOYEE 06</v>
      </c>
      <c r="C65" s="61"/>
      <c r="D65" s="61"/>
      <c r="E65" s="61"/>
      <c r="F65" s="62"/>
      <c r="G65" s="47" t="s">
        <v>38</v>
      </c>
      <c r="H65" s="63"/>
      <c r="I65" s="64" t="str">
        <f>MASTER!C10</f>
        <v>LECTURER</v>
      </c>
      <c r="J65" s="64"/>
      <c r="K65" s="64"/>
      <c r="L65" s="64"/>
      <c r="N65" s="17"/>
      <c r="O65" s="18"/>
      <c r="Q65" s="18"/>
      <c r="R65" s="18"/>
      <c r="S65" s="18"/>
      <c r="T65" s="18"/>
      <c r="U65" s="18"/>
      <c r="V65" s="18"/>
    </row>
    <row r="66" spans="1:22" ht="21" customHeight="1">
      <c r="A66" s="48" t="s">
        <v>39</v>
      </c>
      <c r="B66" s="65" t="s">
        <v>40</v>
      </c>
      <c r="C66" s="66"/>
      <c r="D66" s="67"/>
      <c r="E66" s="65" t="s">
        <v>41</v>
      </c>
      <c r="F66" s="66"/>
      <c r="G66" s="67"/>
      <c r="H66" s="65" t="s">
        <v>42</v>
      </c>
      <c r="I66" s="66"/>
      <c r="J66" s="67"/>
      <c r="K66" s="32" t="s">
        <v>52</v>
      </c>
      <c r="L66" s="68" t="s">
        <v>43</v>
      </c>
      <c r="O66" s="9"/>
      <c r="Q66" s="9"/>
      <c r="R66" s="9"/>
      <c r="S66" s="9"/>
      <c r="T66" s="9"/>
      <c r="U66" s="9"/>
      <c r="V66" s="9"/>
    </row>
    <row r="67" spans="1:22" ht="21" customHeight="1">
      <c r="A67" s="69"/>
      <c r="B67" s="70" t="s">
        <v>44</v>
      </c>
      <c r="C67" s="70" t="s">
        <v>45</v>
      </c>
      <c r="D67" s="70" t="s">
        <v>46</v>
      </c>
      <c r="E67" s="70" t="s">
        <v>44</v>
      </c>
      <c r="F67" s="70" t="s">
        <v>45</v>
      </c>
      <c r="G67" s="70" t="s">
        <v>46</v>
      </c>
      <c r="H67" s="70" t="s">
        <v>44</v>
      </c>
      <c r="I67" s="70" t="s">
        <v>45</v>
      </c>
      <c r="J67" s="70" t="s">
        <v>46</v>
      </c>
      <c r="K67" s="33" t="str">
        <f>MASTER!E10</f>
        <v>GPF</v>
      </c>
      <c r="L67" s="71"/>
      <c r="O67" s="9"/>
      <c r="Q67" s="9"/>
      <c r="R67" s="9"/>
      <c r="S67" s="9"/>
      <c r="T67" s="9"/>
      <c r="U67" s="9"/>
      <c r="V67" s="9"/>
    </row>
    <row r="68" spans="1:22" ht="25.05" customHeight="1">
      <c r="A68" s="50">
        <v>45839</v>
      </c>
      <c r="B68" s="29">
        <f>MASTER!D10</f>
        <v>65000</v>
      </c>
      <c r="C68" s="29">
        <f>ROUND(B68*58%,0)</f>
        <v>37700</v>
      </c>
      <c r="D68" s="51">
        <f>SUM(B68:C68)</f>
        <v>102700</v>
      </c>
      <c r="E68" s="29">
        <f>B68</f>
        <v>65000</v>
      </c>
      <c r="F68" s="29">
        <f>ROUND(E68*55%,0)</f>
        <v>35750</v>
      </c>
      <c r="G68" s="51">
        <f>SUM(E68:F68)</f>
        <v>100750</v>
      </c>
      <c r="H68" s="29">
        <f>B68-E68</f>
        <v>0</v>
      </c>
      <c r="I68" s="29">
        <f>C68-F68</f>
        <v>1950</v>
      </c>
      <c r="J68" s="51">
        <f>D68-G68</f>
        <v>1950</v>
      </c>
      <c r="K68" s="52">
        <f>J68</f>
        <v>1950</v>
      </c>
      <c r="L68" s="53">
        <f>J68-K68</f>
        <v>0</v>
      </c>
      <c r="O68" s="9"/>
      <c r="Q68" s="9"/>
      <c r="R68" s="9"/>
      <c r="S68" s="9"/>
      <c r="T68" s="9"/>
      <c r="U68" s="9"/>
      <c r="V68" s="9"/>
    </row>
    <row r="69" spans="1:22" ht="25.05" customHeight="1">
      <c r="A69" s="50">
        <v>45870</v>
      </c>
      <c r="B69" s="29">
        <f>B68</f>
        <v>65000</v>
      </c>
      <c r="C69" s="29">
        <f>ROUND(B69*58%,0)</f>
        <v>37700</v>
      </c>
      <c r="D69" s="51">
        <f>SUM(B69:C69)</f>
        <v>102700</v>
      </c>
      <c r="E69" s="29">
        <f>E68</f>
        <v>65000</v>
      </c>
      <c r="F69" s="29">
        <f>ROUND(E69*55%,0)</f>
        <v>35750</v>
      </c>
      <c r="G69" s="51">
        <f>SUM(E69:F69)</f>
        <v>100750</v>
      </c>
      <c r="H69" s="29">
        <f>B69-E69</f>
        <v>0</v>
      </c>
      <c r="I69" s="29">
        <f>C69-F69</f>
        <v>1950</v>
      </c>
      <c r="J69" s="51">
        <f>D69-G69</f>
        <v>1950</v>
      </c>
      <c r="K69" s="52">
        <f>J69</f>
        <v>1950</v>
      </c>
      <c r="L69" s="53">
        <f>J69-K69</f>
        <v>0</v>
      </c>
      <c r="O69" s="6"/>
      <c r="Q69" s="6"/>
      <c r="R69" s="6"/>
      <c r="S69" s="6"/>
      <c r="T69" s="6"/>
      <c r="U69" s="6"/>
      <c r="V69" s="6"/>
    </row>
    <row r="70" spans="1:22" ht="25.05" customHeight="1">
      <c r="A70" s="50">
        <v>45901</v>
      </c>
      <c r="B70" s="29">
        <f>B69</f>
        <v>65000</v>
      </c>
      <c r="C70" s="29">
        <f>ROUND(B70*58%,0)</f>
        <v>37700</v>
      </c>
      <c r="D70" s="51">
        <f>SUM(B70:C70)</f>
        <v>102700</v>
      </c>
      <c r="E70" s="29">
        <f>E69</f>
        <v>65000</v>
      </c>
      <c r="F70" s="29">
        <f>ROUND(E70*55%,0)</f>
        <v>35750</v>
      </c>
      <c r="G70" s="51">
        <f>SUM(E70:F70)</f>
        <v>100750</v>
      </c>
      <c r="H70" s="29">
        <f>B70-E70</f>
        <v>0</v>
      </c>
      <c r="I70" s="29">
        <f>C70-F70</f>
        <v>1950</v>
      </c>
      <c r="J70" s="51">
        <f>D70-G70</f>
        <v>1950</v>
      </c>
      <c r="K70" s="52">
        <f>J70</f>
        <v>1950</v>
      </c>
      <c r="L70" s="53">
        <f>J70-K70</f>
        <v>0</v>
      </c>
      <c r="O70" s="6"/>
      <c r="Q70" s="6"/>
      <c r="R70" s="6"/>
      <c r="S70" s="6"/>
      <c r="T70" s="6"/>
      <c r="U70" s="6"/>
      <c r="V70" s="6"/>
    </row>
    <row r="71" spans="1:22" ht="25.05" customHeight="1">
      <c r="A71" s="30" t="s">
        <v>46</v>
      </c>
      <c r="B71" s="31">
        <f>SUM(B68:B70)</f>
        <v>195000</v>
      </c>
      <c r="C71" s="31">
        <f>SUM(C68:C70)</f>
        <v>113100</v>
      </c>
      <c r="D71" s="31">
        <f>SUM(D68:D70)</f>
        <v>308100</v>
      </c>
      <c r="E71" s="31">
        <f>SUM(E68:E70)</f>
        <v>195000</v>
      </c>
      <c r="F71" s="31">
        <f>SUM(F68:F70)</f>
        <v>107250</v>
      </c>
      <c r="G71" s="31">
        <f>SUM(G68:G70)</f>
        <v>302250</v>
      </c>
      <c r="H71" s="31">
        <f>SUM(H68:H70)</f>
        <v>0</v>
      </c>
      <c r="I71" s="31">
        <f>SUM(I68:I70)</f>
        <v>5850</v>
      </c>
      <c r="J71" s="31">
        <f>SUM(J68:J70)</f>
        <v>5850</v>
      </c>
      <c r="K71" s="31">
        <f>SUM(K68:K70)</f>
        <v>5850</v>
      </c>
      <c r="L71" s="31">
        <f>SUM(L68:L70)</f>
        <v>0</v>
      </c>
      <c r="O71" s="9"/>
      <c r="Q71" s="9"/>
      <c r="R71" s="9"/>
      <c r="S71" s="9"/>
      <c r="T71" s="9"/>
      <c r="U71" s="9"/>
      <c r="V71" s="9"/>
    </row>
    <row r="72" spans="1:22" ht="21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O72" s="9"/>
      <c r="Q72" s="9"/>
      <c r="R72" s="9"/>
      <c r="S72" s="9"/>
      <c r="T72" s="9"/>
      <c r="U72" s="9"/>
      <c r="V72" s="9"/>
    </row>
    <row r="73" spans="1:22" ht="21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O73" s="6"/>
      <c r="Q73" s="6"/>
      <c r="R73" s="6"/>
      <c r="S73" s="6"/>
      <c r="T73" s="6"/>
      <c r="U73" s="6"/>
      <c r="V73" s="6"/>
    </row>
    <row r="74" spans="1:22" ht="21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O74" s="6"/>
      <c r="Q74" s="6"/>
      <c r="R74" s="6"/>
      <c r="S74" s="6"/>
      <c r="T74" s="6"/>
      <c r="U74" s="6"/>
      <c r="V74" s="6"/>
    </row>
    <row r="75" spans="1:22" ht="21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O75" s="9"/>
      <c r="Q75" s="9"/>
      <c r="R75" s="9"/>
      <c r="S75" s="9"/>
      <c r="T75" s="9"/>
      <c r="U75" s="9"/>
      <c r="V75" s="9"/>
    </row>
    <row r="76" spans="1:22" ht="21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O76" s="9"/>
      <c r="P76" s="9"/>
      <c r="Q76" s="9"/>
      <c r="R76" s="9"/>
      <c r="S76" s="9"/>
      <c r="T76" s="9"/>
      <c r="U76" s="9"/>
      <c r="V76" s="9"/>
    </row>
    <row r="77" spans="1:22" s="16" customFormat="1" ht="21" customHeight="1">
      <c r="A77" s="15" t="s">
        <v>37</v>
      </c>
      <c r="B77" s="46" t="str">
        <f>MASTER!B11</f>
        <v>EMPLOYEE 07</v>
      </c>
      <c r="C77" s="61"/>
      <c r="D77" s="61"/>
      <c r="E77" s="61"/>
      <c r="F77" s="62"/>
      <c r="G77" s="47" t="s">
        <v>38</v>
      </c>
      <c r="H77" s="63"/>
      <c r="I77" s="64" t="str">
        <f>MASTER!C11</f>
        <v>LECTURER</v>
      </c>
      <c r="J77" s="64"/>
      <c r="K77" s="64"/>
      <c r="L77" s="64"/>
      <c r="N77" s="17"/>
      <c r="O77" s="18"/>
      <c r="Q77" s="18"/>
      <c r="R77" s="18"/>
      <c r="S77" s="18"/>
      <c r="T77" s="18"/>
      <c r="U77" s="18"/>
      <c r="V77" s="18"/>
    </row>
    <row r="78" spans="1:22" ht="21" customHeight="1">
      <c r="A78" s="48" t="s">
        <v>39</v>
      </c>
      <c r="B78" s="65" t="s">
        <v>40</v>
      </c>
      <c r="C78" s="66"/>
      <c r="D78" s="67"/>
      <c r="E78" s="65" t="s">
        <v>41</v>
      </c>
      <c r="F78" s="66"/>
      <c r="G78" s="67"/>
      <c r="H78" s="65" t="s">
        <v>42</v>
      </c>
      <c r="I78" s="66"/>
      <c r="J78" s="67"/>
      <c r="K78" s="32" t="s">
        <v>52</v>
      </c>
      <c r="L78" s="68" t="s">
        <v>43</v>
      </c>
      <c r="O78" s="9"/>
      <c r="Q78" s="9"/>
      <c r="R78" s="9"/>
      <c r="S78" s="9"/>
      <c r="T78" s="9"/>
      <c r="U78" s="9"/>
      <c r="V78" s="9"/>
    </row>
    <row r="79" spans="1:22" ht="21" customHeight="1">
      <c r="A79" s="69"/>
      <c r="B79" s="70" t="s">
        <v>44</v>
      </c>
      <c r="C79" s="70" t="s">
        <v>45</v>
      </c>
      <c r="D79" s="70" t="s">
        <v>46</v>
      </c>
      <c r="E79" s="70" t="s">
        <v>44</v>
      </c>
      <c r="F79" s="70" t="s">
        <v>45</v>
      </c>
      <c r="G79" s="70" t="s">
        <v>46</v>
      </c>
      <c r="H79" s="70" t="s">
        <v>44</v>
      </c>
      <c r="I79" s="70" t="s">
        <v>45</v>
      </c>
      <c r="J79" s="70" t="s">
        <v>46</v>
      </c>
      <c r="K79" s="33" t="str">
        <f>MASTER!E11</f>
        <v>GPF SAB</v>
      </c>
      <c r="L79" s="71"/>
      <c r="O79" s="9"/>
      <c r="Q79" s="9"/>
      <c r="R79" s="9"/>
      <c r="S79" s="9"/>
      <c r="T79" s="9"/>
      <c r="U79" s="9"/>
      <c r="V79" s="9"/>
    </row>
    <row r="80" spans="1:22" ht="25.05" customHeight="1">
      <c r="A80" s="50">
        <v>45839</v>
      </c>
      <c r="B80" s="29">
        <f>MASTER!D11</f>
        <v>67000</v>
      </c>
      <c r="C80" s="29">
        <f>ROUND(B80*58%,0)</f>
        <v>38860</v>
      </c>
      <c r="D80" s="51">
        <f>SUM(B80:C80)</f>
        <v>105860</v>
      </c>
      <c r="E80" s="29">
        <f>B80</f>
        <v>67000</v>
      </c>
      <c r="F80" s="29">
        <f>ROUND(E80*55%,0)</f>
        <v>36850</v>
      </c>
      <c r="G80" s="51">
        <f>SUM(E80:F80)</f>
        <v>103850</v>
      </c>
      <c r="H80" s="29">
        <f>B80-E80</f>
        <v>0</v>
      </c>
      <c r="I80" s="29">
        <f>C80-F80</f>
        <v>2010</v>
      </c>
      <c r="J80" s="51">
        <f>D80-G80</f>
        <v>2010</v>
      </c>
      <c r="K80" s="52">
        <f>J80</f>
        <v>2010</v>
      </c>
      <c r="L80" s="53">
        <f>J80-K80</f>
        <v>0</v>
      </c>
      <c r="O80" s="9"/>
      <c r="Q80" s="9"/>
      <c r="R80" s="9"/>
      <c r="S80" s="9"/>
      <c r="T80" s="9"/>
      <c r="U80" s="9"/>
      <c r="V80" s="9"/>
    </row>
    <row r="81" spans="1:22" ht="25.05" customHeight="1">
      <c r="A81" s="50">
        <v>45870</v>
      </c>
      <c r="B81" s="29">
        <f>B80</f>
        <v>67000</v>
      </c>
      <c r="C81" s="29">
        <f>ROUND(B81*58%,0)</f>
        <v>38860</v>
      </c>
      <c r="D81" s="51">
        <f>SUM(B81:C81)</f>
        <v>105860</v>
      </c>
      <c r="E81" s="29">
        <f>E80</f>
        <v>67000</v>
      </c>
      <c r="F81" s="29">
        <f>ROUND(E81*55%,0)</f>
        <v>36850</v>
      </c>
      <c r="G81" s="51">
        <f>SUM(E81:F81)</f>
        <v>103850</v>
      </c>
      <c r="H81" s="29">
        <f>B81-E81</f>
        <v>0</v>
      </c>
      <c r="I81" s="29">
        <f>C81-F81</f>
        <v>2010</v>
      </c>
      <c r="J81" s="51">
        <f>D81-G81</f>
        <v>2010</v>
      </c>
      <c r="K81" s="52">
        <f>J81</f>
        <v>2010</v>
      </c>
      <c r="L81" s="53">
        <f>J81-K81</f>
        <v>0</v>
      </c>
      <c r="O81" s="6"/>
      <c r="Q81" s="6"/>
      <c r="R81" s="6"/>
      <c r="S81" s="6"/>
      <c r="T81" s="6"/>
      <c r="U81" s="6"/>
      <c r="V81" s="6"/>
    </row>
    <row r="82" spans="1:22" ht="25.05" customHeight="1">
      <c r="A82" s="50">
        <v>45901</v>
      </c>
      <c r="B82" s="29">
        <f>B81</f>
        <v>67000</v>
      </c>
      <c r="C82" s="29">
        <f>ROUND(B82*58%,0)</f>
        <v>38860</v>
      </c>
      <c r="D82" s="51">
        <f>SUM(B82:C82)</f>
        <v>105860</v>
      </c>
      <c r="E82" s="29">
        <f>E81</f>
        <v>67000</v>
      </c>
      <c r="F82" s="29">
        <f>ROUND(E82*55%,0)</f>
        <v>36850</v>
      </c>
      <c r="G82" s="51">
        <f>SUM(E82:F82)</f>
        <v>103850</v>
      </c>
      <c r="H82" s="29">
        <f>B82-E82</f>
        <v>0</v>
      </c>
      <c r="I82" s="29">
        <f>C82-F82</f>
        <v>2010</v>
      </c>
      <c r="J82" s="51">
        <f>D82-G82</f>
        <v>2010</v>
      </c>
      <c r="K82" s="52">
        <f>J82</f>
        <v>2010</v>
      </c>
      <c r="L82" s="53">
        <f>J82-K82</f>
        <v>0</v>
      </c>
      <c r="O82" s="6"/>
      <c r="Q82" s="6"/>
      <c r="R82" s="6"/>
      <c r="S82" s="6"/>
      <c r="T82" s="6"/>
      <c r="U82" s="6"/>
      <c r="V82" s="6"/>
    </row>
    <row r="83" spans="1:22" ht="25.05" customHeight="1">
      <c r="A83" s="30" t="s">
        <v>46</v>
      </c>
      <c r="B83" s="31">
        <f>SUM(B80:B82)</f>
        <v>201000</v>
      </c>
      <c r="C83" s="31">
        <f>SUM(C80:C82)</f>
        <v>116580</v>
      </c>
      <c r="D83" s="31">
        <f>SUM(D80:D82)</f>
        <v>317580</v>
      </c>
      <c r="E83" s="31">
        <f>SUM(E80:E82)</f>
        <v>201000</v>
      </c>
      <c r="F83" s="31">
        <f>SUM(F80:F82)</f>
        <v>110550</v>
      </c>
      <c r="G83" s="31">
        <f>SUM(G80:G82)</f>
        <v>311550</v>
      </c>
      <c r="H83" s="31">
        <f>SUM(H80:H82)</f>
        <v>0</v>
      </c>
      <c r="I83" s="31">
        <f>SUM(I80:I82)</f>
        <v>6030</v>
      </c>
      <c r="J83" s="31">
        <f>SUM(J80:J82)</f>
        <v>6030</v>
      </c>
      <c r="K83" s="31">
        <f>SUM(K80:K82)</f>
        <v>6030</v>
      </c>
      <c r="L83" s="31">
        <f>SUM(L80:L82)</f>
        <v>0</v>
      </c>
      <c r="O83" s="9"/>
      <c r="Q83" s="9"/>
      <c r="R83" s="9"/>
      <c r="S83" s="9"/>
      <c r="T83" s="9"/>
      <c r="U83" s="9"/>
      <c r="V83" s="9"/>
    </row>
    <row r="84" spans="1:22" ht="21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O84" s="9"/>
      <c r="Q84" s="9"/>
      <c r="R84" s="9"/>
      <c r="S84" s="9"/>
      <c r="T84" s="9"/>
      <c r="U84" s="9"/>
      <c r="V84" s="9"/>
    </row>
    <row r="85" spans="1:22" ht="21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O85" s="6"/>
      <c r="Q85" s="6"/>
      <c r="R85" s="6"/>
      <c r="S85" s="6"/>
      <c r="T85" s="6"/>
      <c r="U85" s="6"/>
      <c r="V85" s="6"/>
    </row>
    <row r="86" spans="1:22" ht="21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O86" s="6"/>
      <c r="Q86" s="6"/>
      <c r="R86" s="6"/>
      <c r="S86" s="6"/>
      <c r="T86" s="6"/>
      <c r="U86" s="6"/>
      <c r="V86" s="6"/>
    </row>
    <row r="87" spans="1:22" ht="21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O87" s="9"/>
      <c r="Q87" s="9"/>
      <c r="R87" s="9"/>
      <c r="S87" s="9"/>
      <c r="T87" s="9"/>
      <c r="U87" s="9"/>
      <c r="V87" s="9"/>
    </row>
    <row r="88" spans="1:22" ht="21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O88" s="9"/>
      <c r="P88" s="9"/>
      <c r="Q88" s="9"/>
      <c r="R88" s="9"/>
      <c r="S88" s="9"/>
      <c r="T88" s="9"/>
      <c r="U88" s="9"/>
      <c r="V88" s="9"/>
    </row>
    <row r="89" spans="1:22" s="16" customFormat="1" ht="21" customHeight="1">
      <c r="A89" s="15" t="s">
        <v>37</v>
      </c>
      <c r="B89" s="46" t="str">
        <f>MASTER!B12</f>
        <v>EMPLOYEE 08</v>
      </c>
      <c r="C89" s="61"/>
      <c r="D89" s="61"/>
      <c r="E89" s="61"/>
      <c r="F89" s="62"/>
      <c r="G89" s="47" t="s">
        <v>38</v>
      </c>
      <c r="H89" s="63"/>
      <c r="I89" s="64" t="str">
        <f>MASTER!C12</f>
        <v>LECTURER</v>
      </c>
      <c r="J89" s="64"/>
      <c r="K89" s="64"/>
      <c r="L89" s="64"/>
      <c r="N89" s="17"/>
      <c r="O89" s="18"/>
      <c r="Q89" s="18"/>
      <c r="R89" s="18"/>
      <c r="S89" s="18"/>
      <c r="T89" s="18"/>
      <c r="U89" s="18"/>
      <c r="V89" s="18"/>
    </row>
    <row r="90" spans="1:22" ht="21" customHeight="1">
      <c r="A90" s="48" t="s">
        <v>39</v>
      </c>
      <c r="B90" s="65" t="s">
        <v>40</v>
      </c>
      <c r="C90" s="66"/>
      <c r="D90" s="67"/>
      <c r="E90" s="65" t="s">
        <v>41</v>
      </c>
      <c r="F90" s="66"/>
      <c r="G90" s="67"/>
      <c r="H90" s="65" t="s">
        <v>42</v>
      </c>
      <c r="I90" s="66"/>
      <c r="J90" s="67"/>
      <c r="K90" s="32" t="s">
        <v>52</v>
      </c>
      <c r="L90" s="68" t="s">
        <v>43</v>
      </c>
      <c r="O90" s="9"/>
      <c r="Q90" s="9"/>
      <c r="R90" s="9"/>
      <c r="S90" s="9"/>
      <c r="T90" s="9"/>
      <c r="U90" s="9"/>
      <c r="V90" s="9"/>
    </row>
    <row r="91" spans="1:22" ht="21" customHeight="1">
      <c r="A91" s="69"/>
      <c r="B91" s="70" t="s">
        <v>44</v>
      </c>
      <c r="C91" s="70" t="s">
        <v>45</v>
      </c>
      <c r="D91" s="70" t="s">
        <v>46</v>
      </c>
      <c r="E91" s="70" t="s">
        <v>44</v>
      </c>
      <c r="F91" s="70" t="s">
        <v>45</v>
      </c>
      <c r="G91" s="70" t="s">
        <v>46</v>
      </c>
      <c r="H91" s="70" t="s">
        <v>44</v>
      </c>
      <c r="I91" s="70" t="s">
        <v>45</v>
      </c>
      <c r="J91" s="70" t="s">
        <v>46</v>
      </c>
      <c r="K91" s="33" t="str">
        <f>MASTER!E12</f>
        <v>GPF</v>
      </c>
      <c r="L91" s="71"/>
      <c r="O91" s="9"/>
      <c r="Q91" s="9"/>
      <c r="R91" s="9"/>
      <c r="S91" s="9"/>
      <c r="T91" s="9"/>
      <c r="U91" s="9"/>
      <c r="V91" s="9"/>
    </row>
    <row r="92" spans="1:22" ht="25.05" customHeight="1">
      <c r="A92" s="50">
        <v>45839</v>
      </c>
      <c r="B92" s="29">
        <f>MASTER!D12</f>
        <v>75600</v>
      </c>
      <c r="C92" s="29">
        <f>ROUND(B92*58%,0)</f>
        <v>43848</v>
      </c>
      <c r="D92" s="51">
        <f>SUM(B92:C92)</f>
        <v>119448</v>
      </c>
      <c r="E92" s="29">
        <f>B92</f>
        <v>75600</v>
      </c>
      <c r="F92" s="29">
        <f>ROUND(E92*55%,0)</f>
        <v>41580</v>
      </c>
      <c r="G92" s="51">
        <f>SUM(E92:F92)</f>
        <v>117180</v>
      </c>
      <c r="H92" s="29">
        <f>B92-E92</f>
        <v>0</v>
      </c>
      <c r="I92" s="29">
        <f>C92-F92</f>
        <v>2268</v>
      </c>
      <c r="J92" s="51">
        <f>D92-G92</f>
        <v>2268</v>
      </c>
      <c r="K92" s="52">
        <f>J92</f>
        <v>2268</v>
      </c>
      <c r="L92" s="53">
        <f>J92-K92</f>
        <v>0</v>
      </c>
      <c r="O92" s="9"/>
      <c r="Q92" s="9"/>
      <c r="R92" s="9"/>
      <c r="S92" s="9"/>
      <c r="T92" s="9"/>
      <c r="U92" s="9"/>
      <c r="V92" s="9"/>
    </row>
    <row r="93" spans="1:22" ht="25.05" customHeight="1">
      <c r="A93" s="50">
        <v>45870</v>
      </c>
      <c r="B93" s="29">
        <f>B92</f>
        <v>75600</v>
      </c>
      <c r="C93" s="29">
        <f>ROUND(B93*58%,0)</f>
        <v>43848</v>
      </c>
      <c r="D93" s="51">
        <f>SUM(B93:C93)</f>
        <v>119448</v>
      </c>
      <c r="E93" s="29">
        <f>E92</f>
        <v>75600</v>
      </c>
      <c r="F93" s="29">
        <f>ROUND(E93*55%,0)</f>
        <v>41580</v>
      </c>
      <c r="G93" s="51">
        <f>SUM(E93:F93)</f>
        <v>117180</v>
      </c>
      <c r="H93" s="29">
        <f>B93-E93</f>
        <v>0</v>
      </c>
      <c r="I93" s="29">
        <f>C93-F93</f>
        <v>2268</v>
      </c>
      <c r="J93" s="51">
        <f>D93-G93</f>
        <v>2268</v>
      </c>
      <c r="K93" s="52">
        <f>J93</f>
        <v>2268</v>
      </c>
      <c r="L93" s="53">
        <f>J93-K93</f>
        <v>0</v>
      </c>
      <c r="O93" s="6"/>
      <c r="Q93" s="6"/>
      <c r="R93" s="6"/>
      <c r="S93" s="6"/>
      <c r="T93" s="6"/>
      <c r="U93" s="6"/>
      <c r="V93" s="6"/>
    </row>
    <row r="94" spans="1:22" ht="25.05" customHeight="1">
      <c r="A94" s="50">
        <v>45901</v>
      </c>
      <c r="B94" s="29">
        <f>B93</f>
        <v>75600</v>
      </c>
      <c r="C94" s="29">
        <f>ROUND(B94*58%,0)</f>
        <v>43848</v>
      </c>
      <c r="D94" s="51">
        <f>SUM(B94:C94)</f>
        <v>119448</v>
      </c>
      <c r="E94" s="29">
        <f>E93</f>
        <v>75600</v>
      </c>
      <c r="F94" s="29">
        <f>ROUND(E94*55%,0)</f>
        <v>41580</v>
      </c>
      <c r="G94" s="51">
        <f>SUM(E94:F94)</f>
        <v>117180</v>
      </c>
      <c r="H94" s="29">
        <f>B94-E94</f>
        <v>0</v>
      </c>
      <c r="I94" s="29">
        <f>C94-F94</f>
        <v>2268</v>
      </c>
      <c r="J94" s="51">
        <f>D94-G94</f>
        <v>2268</v>
      </c>
      <c r="K94" s="52">
        <f>J94</f>
        <v>2268</v>
      </c>
      <c r="L94" s="53">
        <f>J94-K94</f>
        <v>0</v>
      </c>
      <c r="O94" s="6"/>
      <c r="Q94" s="6"/>
      <c r="R94" s="6"/>
      <c r="S94" s="6"/>
      <c r="T94" s="6"/>
      <c r="U94" s="6"/>
      <c r="V94" s="6"/>
    </row>
    <row r="95" spans="1:22" ht="25.05" customHeight="1">
      <c r="A95" s="30" t="s">
        <v>46</v>
      </c>
      <c r="B95" s="31">
        <f>SUM(B92:B94)</f>
        <v>226800</v>
      </c>
      <c r="C95" s="31">
        <f>SUM(C92:C94)</f>
        <v>131544</v>
      </c>
      <c r="D95" s="31">
        <f>SUM(D92:D94)</f>
        <v>358344</v>
      </c>
      <c r="E95" s="31">
        <f>SUM(E92:E94)</f>
        <v>226800</v>
      </c>
      <c r="F95" s="31">
        <f>SUM(F92:F94)</f>
        <v>124740</v>
      </c>
      <c r="G95" s="31">
        <f>SUM(G92:G94)</f>
        <v>351540</v>
      </c>
      <c r="H95" s="31">
        <f>SUM(H92:H94)</f>
        <v>0</v>
      </c>
      <c r="I95" s="31">
        <f>SUM(I92:I94)</f>
        <v>6804</v>
      </c>
      <c r="J95" s="31">
        <f>SUM(J92:J94)</f>
        <v>6804</v>
      </c>
      <c r="K95" s="31">
        <f>SUM(K92:K94)</f>
        <v>6804</v>
      </c>
      <c r="L95" s="31">
        <f>SUM(L92:L94)</f>
        <v>0</v>
      </c>
      <c r="O95" s="9"/>
      <c r="Q95" s="9"/>
      <c r="R95" s="9"/>
      <c r="S95" s="9"/>
      <c r="T95" s="9"/>
      <c r="U95" s="9"/>
      <c r="V95" s="9"/>
    </row>
    <row r="96" spans="1:22" ht="21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O96" s="9"/>
      <c r="Q96" s="9"/>
      <c r="R96" s="9"/>
      <c r="S96" s="9"/>
      <c r="T96" s="9"/>
      <c r="U96" s="9"/>
      <c r="V96" s="9"/>
    </row>
    <row r="97" spans="1:22" ht="21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O97" s="6"/>
      <c r="Q97" s="6"/>
      <c r="R97" s="6"/>
      <c r="S97" s="6"/>
      <c r="T97" s="6"/>
      <c r="U97" s="6"/>
      <c r="V97" s="6"/>
    </row>
    <row r="98" spans="1:22" ht="21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O98" s="6"/>
      <c r="Q98" s="6"/>
      <c r="R98" s="6"/>
      <c r="S98" s="6"/>
      <c r="T98" s="6"/>
      <c r="U98" s="6"/>
      <c r="V98" s="6"/>
    </row>
    <row r="99" spans="1:22" ht="21" customHeight="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O99" s="9"/>
      <c r="Q99" s="9"/>
      <c r="R99" s="9"/>
      <c r="S99" s="9"/>
      <c r="T99" s="9"/>
      <c r="U99" s="9"/>
      <c r="V99" s="9"/>
    </row>
    <row r="100" spans="1:22" ht="21" customHeigh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O100" s="9"/>
      <c r="P100" s="9"/>
      <c r="Q100" s="9"/>
      <c r="R100" s="9"/>
      <c r="S100" s="9"/>
      <c r="T100" s="9"/>
      <c r="U100" s="9"/>
      <c r="V100" s="9"/>
    </row>
    <row r="101" spans="1:22" s="16" customFormat="1" ht="21" customHeight="1">
      <c r="A101" s="15" t="s">
        <v>37</v>
      </c>
      <c r="B101" s="46" t="str">
        <f>MASTER!B13</f>
        <v>EMPLOYEE 09</v>
      </c>
      <c r="C101" s="61"/>
      <c r="D101" s="61"/>
      <c r="E101" s="61"/>
      <c r="F101" s="62"/>
      <c r="G101" s="47" t="s">
        <v>38</v>
      </c>
      <c r="H101" s="63"/>
      <c r="I101" s="64" t="str">
        <f>MASTER!C13</f>
        <v>LECTURER</v>
      </c>
      <c r="J101" s="64"/>
      <c r="K101" s="64"/>
      <c r="L101" s="64"/>
      <c r="N101" s="17"/>
      <c r="O101" s="18"/>
      <c r="Q101" s="18"/>
      <c r="R101" s="18"/>
      <c r="S101" s="18"/>
      <c r="T101" s="18"/>
      <c r="U101" s="18"/>
      <c r="V101" s="18"/>
    </row>
    <row r="102" spans="1:22" ht="21" customHeight="1">
      <c r="A102" s="48" t="s">
        <v>39</v>
      </c>
      <c r="B102" s="65" t="s">
        <v>40</v>
      </c>
      <c r="C102" s="66"/>
      <c r="D102" s="67"/>
      <c r="E102" s="65" t="s">
        <v>41</v>
      </c>
      <c r="F102" s="66"/>
      <c r="G102" s="67"/>
      <c r="H102" s="65" t="s">
        <v>42</v>
      </c>
      <c r="I102" s="66"/>
      <c r="J102" s="67"/>
      <c r="K102" s="32" t="s">
        <v>52</v>
      </c>
      <c r="L102" s="68" t="s">
        <v>43</v>
      </c>
      <c r="O102" s="9"/>
      <c r="Q102" s="9"/>
      <c r="R102" s="9"/>
      <c r="S102" s="9"/>
      <c r="T102" s="9"/>
      <c r="U102" s="9"/>
      <c r="V102" s="9"/>
    </row>
    <row r="103" spans="1:22" ht="21" customHeight="1">
      <c r="A103" s="69"/>
      <c r="B103" s="70" t="s">
        <v>44</v>
      </c>
      <c r="C103" s="70" t="s">
        <v>45</v>
      </c>
      <c r="D103" s="70" t="s">
        <v>46</v>
      </c>
      <c r="E103" s="70" t="s">
        <v>44</v>
      </c>
      <c r="F103" s="70" t="s">
        <v>45</v>
      </c>
      <c r="G103" s="70" t="s">
        <v>46</v>
      </c>
      <c r="H103" s="70" t="s">
        <v>44</v>
      </c>
      <c r="I103" s="70" t="s">
        <v>45</v>
      </c>
      <c r="J103" s="70" t="s">
        <v>46</v>
      </c>
      <c r="K103" s="33" t="str">
        <f>MASTER!E13</f>
        <v>GPF</v>
      </c>
      <c r="L103" s="71"/>
      <c r="O103" s="9"/>
      <c r="Q103" s="9"/>
      <c r="R103" s="9"/>
      <c r="S103" s="9"/>
      <c r="T103" s="9"/>
      <c r="U103" s="9"/>
      <c r="V103" s="9"/>
    </row>
    <row r="104" spans="1:22" ht="25.05" customHeight="1">
      <c r="A104" s="50">
        <v>45839</v>
      </c>
      <c r="B104" s="29">
        <f>MASTER!D13</f>
        <v>77900</v>
      </c>
      <c r="C104" s="29">
        <f>ROUND(B104*58%,0)</f>
        <v>45182</v>
      </c>
      <c r="D104" s="51">
        <f>SUM(B104:C104)</f>
        <v>123082</v>
      </c>
      <c r="E104" s="29">
        <f>B104</f>
        <v>77900</v>
      </c>
      <c r="F104" s="29">
        <f>ROUND(E104*55%,0)</f>
        <v>42845</v>
      </c>
      <c r="G104" s="51">
        <f>SUM(E104:F104)</f>
        <v>120745</v>
      </c>
      <c r="H104" s="29">
        <f>B104-E104</f>
        <v>0</v>
      </c>
      <c r="I104" s="29">
        <f>C104-F104</f>
        <v>2337</v>
      </c>
      <c r="J104" s="51">
        <f>D104-G104</f>
        <v>2337</v>
      </c>
      <c r="K104" s="52">
        <f>J104</f>
        <v>2337</v>
      </c>
      <c r="L104" s="53">
        <f>J104-K104</f>
        <v>0</v>
      </c>
      <c r="O104" s="9"/>
      <c r="Q104" s="9"/>
      <c r="R104" s="9"/>
      <c r="S104" s="9"/>
      <c r="T104" s="9"/>
      <c r="U104" s="9"/>
      <c r="V104" s="9"/>
    </row>
    <row r="105" spans="1:22" ht="25.05" customHeight="1">
      <c r="A105" s="50">
        <v>45870</v>
      </c>
      <c r="B105" s="29">
        <f>B104</f>
        <v>77900</v>
      </c>
      <c r="C105" s="29">
        <f>ROUND(B105*58%,0)</f>
        <v>45182</v>
      </c>
      <c r="D105" s="51">
        <f>SUM(B105:C105)</f>
        <v>123082</v>
      </c>
      <c r="E105" s="29">
        <f>E104</f>
        <v>77900</v>
      </c>
      <c r="F105" s="29">
        <f>ROUND(E105*55%,0)</f>
        <v>42845</v>
      </c>
      <c r="G105" s="51">
        <f>SUM(E105:F105)</f>
        <v>120745</v>
      </c>
      <c r="H105" s="29">
        <f>B105-E105</f>
        <v>0</v>
      </c>
      <c r="I105" s="29">
        <f>C105-F105</f>
        <v>2337</v>
      </c>
      <c r="J105" s="51">
        <f>D105-G105</f>
        <v>2337</v>
      </c>
      <c r="K105" s="52">
        <f>J105</f>
        <v>2337</v>
      </c>
      <c r="L105" s="53">
        <f>J105-K105</f>
        <v>0</v>
      </c>
      <c r="O105" s="6"/>
      <c r="Q105" s="6"/>
      <c r="R105" s="6"/>
      <c r="S105" s="6"/>
      <c r="T105" s="6"/>
      <c r="U105" s="6"/>
      <c r="V105" s="6"/>
    </row>
    <row r="106" spans="1:22" ht="25.05" customHeight="1">
      <c r="A106" s="50">
        <v>45901</v>
      </c>
      <c r="B106" s="29">
        <f>B105</f>
        <v>77900</v>
      </c>
      <c r="C106" s="29">
        <f>ROUND(B106*58%,0)</f>
        <v>45182</v>
      </c>
      <c r="D106" s="51">
        <f>SUM(B106:C106)</f>
        <v>123082</v>
      </c>
      <c r="E106" s="29">
        <f>E105</f>
        <v>77900</v>
      </c>
      <c r="F106" s="29">
        <f>ROUND(E106*55%,0)</f>
        <v>42845</v>
      </c>
      <c r="G106" s="51">
        <f>SUM(E106:F106)</f>
        <v>120745</v>
      </c>
      <c r="H106" s="29">
        <f>B106-E106</f>
        <v>0</v>
      </c>
      <c r="I106" s="29">
        <f>C106-F106</f>
        <v>2337</v>
      </c>
      <c r="J106" s="51">
        <f>D106-G106</f>
        <v>2337</v>
      </c>
      <c r="K106" s="52">
        <f>J106</f>
        <v>2337</v>
      </c>
      <c r="L106" s="53">
        <f>J106-K106</f>
        <v>0</v>
      </c>
      <c r="O106" s="6"/>
      <c r="Q106" s="6"/>
      <c r="R106" s="6"/>
      <c r="S106" s="6"/>
      <c r="T106" s="6"/>
      <c r="U106" s="6"/>
      <c r="V106" s="6"/>
    </row>
    <row r="107" spans="1:22" ht="25.05" customHeight="1">
      <c r="A107" s="30" t="s">
        <v>46</v>
      </c>
      <c r="B107" s="31">
        <f>SUM(B104:B106)</f>
        <v>233700</v>
      </c>
      <c r="C107" s="31">
        <f>SUM(C104:C106)</f>
        <v>135546</v>
      </c>
      <c r="D107" s="31">
        <f>SUM(D104:D106)</f>
        <v>369246</v>
      </c>
      <c r="E107" s="31">
        <f>SUM(E104:E106)</f>
        <v>233700</v>
      </c>
      <c r="F107" s="31">
        <f>SUM(F104:F106)</f>
        <v>128535</v>
      </c>
      <c r="G107" s="31">
        <f>SUM(G104:G106)</f>
        <v>362235</v>
      </c>
      <c r="H107" s="31">
        <f>SUM(H104:H106)</f>
        <v>0</v>
      </c>
      <c r="I107" s="31">
        <f>SUM(I104:I106)</f>
        <v>7011</v>
      </c>
      <c r="J107" s="31">
        <f>SUM(J104:J106)</f>
        <v>7011</v>
      </c>
      <c r="K107" s="31">
        <f>SUM(K104:K106)</f>
        <v>7011</v>
      </c>
      <c r="L107" s="31">
        <f>SUM(L104:L106)</f>
        <v>0</v>
      </c>
      <c r="O107" s="9"/>
      <c r="Q107" s="9"/>
      <c r="R107" s="9"/>
      <c r="S107" s="9"/>
      <c r="T107" s="9"/>
      <c r="U107" s="9"/>
      <c r="V107" s="9"/>
    </row>
    <row r="108" spans="1:22" ht="21" customHeight="1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O108" s="9"/>
      <c r="Q108" s="9"/>
      <c r="R108" s="9"/>
      <c r="S108" s="9"/>
      <c r="T108" s="9"/>
      <c r="U108" s="9"/>
      <c r="V108" s="9"/>
    </row>
    <row r="109" spans="1:22" ht="21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O109" s="9"/>
      <c r="Q109" s="9"/>
      <c r="R109" s="9"/>
      <c r="S109" s="9"/>
      <c r="T109" s="9"/>
      <c r="U109" s="9"/>
      <c r="V109" s="9"/>
    </row>
    <row r="110" spans="1:22" ht="21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O110" s="6"/>
      <c r="Q110" s="6"/>
      <c r="R110" s="6"/>
      <c r="S110" s="6"/>
      <c r="T110" s="6"/>
      <c r="U110" s="6"/>
      <c r="V110" s="6"/>
    </row>
    <row r="111" spans="1:22" ht="21" customHeight="1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O111" s="9"/>
      <c r="Q111" s="9"/>
      <c r="R111" s="9"/>
      <c r="S111" s="9"/>
      <c r="T111" s="9"/>
      <c r="U111" s="9"/>
      <c r="V111" s="9"/>
    </row>
    <row r="112" spans="1:22" ht="21" customHeight="1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O112" s="9"/>
      <c r="P112" s="9"/>
      <c r="Q112" s="9"/>
      <c r="R112" s="9"/>
      <c r="S112" s="9"/>
      <c r="T112" s="9"/>
      <c r="U112" s="9"/>
      <c r="V112" s="9"/>
    </row>
    <row r="113" spans="1:22" s="16" customFormat="1" ht="21" customHeight="1">
      <c r="A113" s="15" t="s">
        <v>37</v>
      </c>
      <c r="B113" s="46" t="str">
        <f>MASTER!B14</f>
        <v>EMPLOYEE 10</v>
      </c>
      <c r="C113" s="61"/>
      <c r="D113" s="61"/>
      <c r="E113" s="61"/>
      <c r="F113" s="62"/>
      <c r="G113" s="47" t="s">
        <v>38</v>
      </c>
      <c r="H113" s="63"/>
      <c r="I113" s="64" t="str">
        <f>MASTER!C14</f>
        <v>SR TEACHER</v>
      </c>
      <c r="J113" s="64"/>
      <c r="K113" s="64"/>
      <c r="L113" s="64"/>
      <c r="N113" s="17"/>
      <c r="O113" s="18"/>
      <c r="Q113" s="18"/>
      <c r="R113" s="18"/>
      <c r="S113" s="18"/>
      <c r="T113" s="18"/>
      <c r="U113" s="18"/>
      <c r="V113" s="18"/>
    </row>
    <row r="114" spans="1:22" ht="21" customHeight="1">
      <c r="A114" s="48" t="s">
        <v>39</v>
      </c>
      <c r="B114" s="65" t="s">
        <v>40</v>
      </c>
      <c r="C114" s="66"/>
      <c r="D114" s="67"/>
      <c r="E114" s="65" t="s">
        <v>41</v>
      </c>
      <c r="F114" s="66"/>
      <c r="G114" s="67"/>
      <c r="H114" s="65" t="s">
        <v>42</v>
      </c>
      <c r="I114" s="66"/>
      <c r="J114" s="67"/>
      <c r="K114" s="32" t="s">
        <v>52</v>
      </c>
      <c r="L114" s="68" t="s">
        <v>43</v>
      </c>
      <c r="O114" s="9"/>
      <c r="Q114" s="9"/>
      <c r="R114" s="9"/>
      <c r="S114" s="9"/>
      <c r="T114" s="9"/>
      <c r="U114" s="9"/>
      <c r="V114" s="9"/>
    </row>
    <row r="115" spans="1:22" ht="21" customHeight="1">
      <c r="A115" s="69"/>
      <c r="B115" s="70" t="s">
        <v>44</v>
      </c>
      <c r="C115" s="70" t="s">
        <v>45</v>
      </c>
      <c r="D115" s="70" t="s">
        <v>46</v>
      </c>
      <c r="E115" s="70" t="s">
        <v>44</v>
      </c>
      <c r="F115" s="70" t="s">
        <v>45</v>
      </c>
      <c r="G115" s="70" t="s">
        <v>46</v>
      </c>
      <c r="H115" s="70" t="s">
        <v>44</v>
      </c>
      <c r="I115" s="70" t="s">
        <v>45</v>
      </c>
      <c r="J115" s="70" t="s">
        <v>46</v>
      </c>
      <c r="K115" s="33" t="str">
        <f>MASTER!E14</f>
        <v>GPF 2004</v>
      </c>
      <c r="L115" s="71"/>
      <c r="O115" s="9"/>
      <c r="Q115" s="9"/>
      <c r="R115" s="9"/>
      <c r="S115" s="9"/>
      <c r="T115" s="9"/>
      <c r="U115" s="9"/>
      <c r="V115" s="9"/>
    </row>
    <row r="116" spans="1:22" ht="25.05" customHeight="1">
      <c r="A116" s="50">
        <v>45839</v>
      </c>
      <c r="B116" s="29">
        <f>MASTER!D14</f>
        <v>57300</v>
      </c>
      <c r="C116" s="29">
        <f>ROUND(B116*58%,0)</f>
        <v>33234</v>
      </c>
      <c r="D116" s="51">
        <f>SUM(B116:C116)</f>
        <v>90534</v>
      </c>
      <c r="E116" s="29">
        <f>B116</f>
        <v>57300</v>
      </c>
      <c r="F116" s="29">
        <f>ROUND(E116*55%,0)</f>
        <v>31515</v>
      </c>
      <c r="G116" s="51">
        <f>SUM(E116:F116)</f>
        <v>88815</v>
      </c>
      <c r="H116" s="29">
        <f>B116-E116</f>
        <v>0</v>
      </c>
      <c r="I116" s="29">
        <f>C116-F116</f>
        <v>1719</v>
      </c>
      <c r="J116" s="51">
        <f>D116-G116</f>
        <v>1719</v>
      </c>
      <c r="K116" s="52">
        <f>J116</f>
        <v>1719</v>
      </c>
      <c r="L116" s="53">
        <f>J116-K116</f>
        <v>0</v>
      </c>
      <c r="O116" s="9"/>
      <c r="Q116" s="9"/>
      <c r="R116" s="9"/>
      <c r="S116" s="9"/>
      <c r="T116" s="9"/>
      <c r="U116" s="9"/>
      <c r="V116" s="9"/>
    </row>
    <row r="117" spans="1:22" ht="25.05" customHeight="1">
      <c r="A117" s="50">
        <v>45870</v>
      </c>
      <c r="B117" s="29">
        <f>B116</f>
        <v>57300</v>
      </c>
      <c r="C117" s="29">
        <f>ROUND(B117*58%,0)</f>
        <v>33234</v>
      </c>
      <c r="D117" s="51">
        <f>SUM(B117:C117)</f>
        <v>90534</v>
      </c>
      <c r="E117" s="29">
        <f>E116</f>
        <v>57300</v>
      </c>
      <c r="F117" s="29">
        <f>ROUND(E117*55%,0)</f>
        <v>31515</v>
      </c>
      <c r="G117" s="51">
        <f>SUM(E117:F117)</f>
        <v>88815</v>
      </c>
      <c r="H117" s="29">
        <f>B117-E117</f>
        <v>0</v>
      </c>
      <c r="I117" s="29">
        <f>C117-F117</f>
        <v>1719</v>
      </c>
      <c r="J117" s="51">
        <f>D117-G117</f>
        <v>1719</v>
      </c>
      <c r="K117" s="52">
        <f>J117</f>
        <v>1719</v>
      </c>
      <c r="L117" s="53">
        <f>J117-K117</f>
        <v>0</v>
      </c>
      <c r="O117" s="6"/>
      <c r="Q117" s="6"/>
      <c r="R117" s="6"/>
      <c r="S117" s="6"/>
      <c r="T117" s="6"/>
      <c r="U117" s="6"/>
      <c r="V117" s="6"/>
    </row>
    <row r="118" spans="1:22" ht="25.05" customHeight="1">
      <c r="A118" s="50">
        <v>45901</v>
      </c>
      <c r="B118" s="29">
        <f>B117</f>
        <v>57300</v>
      </c>
      <c r="C118" s="29">
        <f>ROUND(B118*58%,0)</f>
        <v>33234</v>
      </c>
      <c r="D118" s="51">
        <f>SUM(B118:C118)</f>
        <v>90534</v>
      </c>
      <c r="E118" s="29">
        <f>E117</f>
        <v>57300</v>
      </c>
      <c r="F118" s="29">
        <f>ROUND(E118*55%,0)</f>
        <v>31515</v>
      </c>
      <c r="G118" s="51">
        <f>SUM(E118:F118)</f>
        <v>88815</v>
      </c>
      <c r="H118" s="29">
        <f>B118-E118</f>
        <v>0</v>
      </c>
      <c r="I118" s="29">
        <f>C118-F118</f>
        <v>1719</v>
      </c>
      <c r="J118" s="51">
        <f>D118-G118</f>
        <v>1719</v>
      </c>
      <c r="K118" s="52">
        <f>J118</f>
        <v>1719</v>
      </c>
      <c r="L118" s="53">
        <f>J118-K118</f>
        <v>0</v>
      </c>
      <c r="O118" s="6"/>
      <c r="Q118" s="6"/>
      <c r="R118" s="6"/>
      <c r="S118" s="6"/>
      <c r="T118" s="6"/>
      <c r="U118" s="6"/>
      <c r="V118" s="6"/>
    </row>
    <row r="119" spans="1:22" ht="25.05" customHeight="1">
      <c r="A119" s="30" t="s">
        <v>46</v>
      </c>
      <c r="B119" s="31">
        <f>SUM(B116:B118)</f>
        <v>171900</v>
      </c>
      <c r="C119" s="31">
        <f>SUM(C116:C118)</f>
        <v>99702</v>
      </c>
      <c r="D119" s="31">
        <f>SUM(D116:D118)</f>
        <v>271602</v>
      </c>
      <c r="E119" s="31">
        <f>SUM(E116:E118)</f>
        <v>171900</v>
      </c>
      <c r="F119" s="31">
        <f>SUM(F116:F118)</f>
        <v>94545</v>
      </c>
      <c r="G119" s="31">
        <f>SUM(G116:G118)</f>
        <v>266445</v>
      </c>
      <c r="H119" s="31">
        <f>SUM(H116:H118)</f>
        <v>0</v>
      </c>
      <c r="I119" s="31">
        <f>SUM(I116:I118)</f>
        <v>5157</v>
      </c>
      <c r="J119" s="31">
        <f>SUM(J116:J118)</f>
        <v>5157</v>
      </c>
      <c r="K119" s="31">
        <f>SUM(K116:K118)</f>
        <v>5157</v>
      </c>
      <c r="L119" s="31">
        <f>SUM(L116:L118)</f>
        <v>0</v>
      </c>
      <c r="O119" s="9"/>
      <c r="Q119" s="9"/>
      <c r="R119" s="9"/>
      <c r="S119" s="9"/>
      <c r="T119" s="9"/>
      <c r="U119" s="9"/>
      <c r="V119" s="9"/>
    </row>
    <row r="120" spans="1:22" ht="21" customHeight="1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O120" s="9"/>
      <c r="Q120" s="9"/>
      <c r="R120" s="9"/>
      <c r="S120" s="9"/>
      <c r="T120" s="9"/>
      <c r="U120" s="9"/>
      <c r="V120" s="9"/>
    </row>
    <row r="121" spans="1:22" ht="21" customHeight="1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O121" s="9"/>
      <c r="Q121" s="9"/>
      <c r="R121" s="9"/>
      <c r="S121" s="9"/>
      <c r="T121" s="9"/>
      <c r="U121" s="9"/>
      <c r="V121" s="9"/>
    </row>
    <row r="122" spans="1:22" ht="21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O122" s="6"/>
      <c r="Q122" s="6"/>
      <c r="R122" s="6"/>
      <c r="S122" s="6"/>
      <c r="T122" s="6"/>
      <c r="U122" s="6"/>
      <c r="V122" s="6"/>
    </row>
    <row r="123" spans="1:22" ht="21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O123" s="9"/>
      <c r="Q123" s="9"/>
      <c r="R123" s="9"/>
      <c r="S123" s="9"/>
      <c r="T123" s="9"/>
      <c r="U123" s="9"/>
      <c r="V123" s="9"/>
    </row>
    <row r="124" spans="1:22" ht="21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O124" s="9"/>
      <c r="P124" s="9"/>
      <c r="Q124" s="9"/>
      <c r="R124" s="9"/>
      <c r="S124" s="9"/>
      <c r="T124" s="9"/>
      <c r="U124" s="9"/>
      <c r="V124" s="9"/>
    </row>
    <row r="125" spans="1:22" s="16" customFormat="1" ht="21" customHeight="1">
      <c r="A125" s="15" t="s">
        <v>37</v>
      </c>
      <c r="B125" s="46" t="str">
        <f>MASTER!B15</f>
        <v>EMPLOYEE 11</v>
      </c>
      <c r="C125" s="61"/>
      <c r="D125" s="61"/>
      <c r="E125" s="61"/>
      <c r="F125" s="62"/>
      <c r="G125" s="47" t="s">
        <v>38</v>
      </c>
      <c r="H125" s="63"/>
      <c r="I125" s="64" t="str">
        <f>MASTER!C15</f>
        <v>LECTURER</v>
      </c>
      <c r="J125" s="64"/>
      <c r="K125" s="64"/>
      <c r="L125" s="64"/>
      <c r="N125" s="17"/>
      <c r="O125" s="18"/>
      <c r="Q125" s="18"/>
      <c r="R125" s="18"/>
      <c r="S125" s="18"/>
      <c r="T125" s="18"/>
      <c r="U125" s="18"/>
      <c r="V125" s="18"/>
    </row>
    <row r="126" spans="1:22" ht="21" customHeight="1">
      <c r="A126" s="48" t="s">
        <v>39</v>
      </c>
      <c r="B126" s="65" t="s">
        <v>40</v>
      </c>
      <c r="C126" s="66"/>
      <c r="D126" s="67"/>
      <c r="E126" s="65" t="s">
        <v>41</v>
      </c>
      <c r="F126" s="66"/>
      <c r="G126" s="67"/>
      <c r="H126" s="65" t="s">
        <v>42</v>
      </c>
      <c r="I126" s="66"/>
      <c r="J126" s="67"/>
      <c r="K126" s="32" t="s">
        <v>52</v>
      </c>
      <c r="L126" s="68" t="s">
        <v>43</v>
      </c>
      <c r="O126" s="9"/>
      <c r="Q126" s="9"/>
      <c r="R126" s="9"/>
      <c r="S126" s="9"/>
      <c r="T126" s="9"/>
      <c r="U126" s="9"/>
      <c r="V126" s="9"/>
    </row>
    <row r="127" spans="1:22" ht="21" customHeight="1">
      <c r="A127" s="69"/>
      <c r="B127" s="70" t="s">
        <v>44</v>
      </c>
      <c r="C127" s="70" t="s">
        <v>45</v>
      </c>
      <c r="D127" s="70" t="s">
        <v>46</v>
      </c>
      <c r="E127" s="70" t="s">
        <v>44</v>
      </c>
      <c r="F127" s="70" t="s">
        <v>45</v>
      </c>
      <c r="G127" s="70" t="s">
        <v>46</v>
      </c>
      <c r="H127" s="70" t="s">
        <v>44</v>
      </c>
      <c r="I127" s="70" t="s">
        <v>45</v>
      </c>
      <c r="J127" s="70" t="s">
        <v>46</v>
      </c>
      <c r="K127" s="33" t="str">
        <f>MASTER!E15</f>
        <v>GPF SAB</v>
      </c>
      <c r="L127" s="71"/>
      <c r="O127" s="9"/>
      <c r="Q127" s="9"/>
      <c r="R127" s="9"/>
      <c r="S127" s="9"/>
      <c r="T127" s="9"/>
      <c r="U127" s="9"/>
      <c r="V127" s="9"/>
    </row>
    <row r="128" spans="1:22" ht="25.05" customHeight="1">
      <c r="A128" s="50">
        <v>45839</v>
      </c>
      <c r="B128" s="29">
        <f>MASTER!D15</f>
        <v>49900</v>
      </c>
      <c r="C128" s="29">
        <f>ROUND(B128*58%,0)</f>
        <v>28942</v>
      </c>
      <c r="D128" s="51">
        <f>SUM(B128:C128)</f>
        <v>78842</v>
      </c>
      <c r="E128" s="29">
        <f>B128</f>
        <v>49900</v>
      </c>
      <c r="F128" s="29">
        <f>ROUND(E128*55%,0)</f>
        <v>27445</v>
      </c>
      <c r="G128" s="51">
        <f>SUM(E128:F128)</f>
        <v>77345</v>
      </c>
      <c r="H128" s="29">
        <f>B128-E128</f>
        <v>0</v>
      </c>
      <c r="I128" s="29">
        <f>C128-F128</f>
        <v>1497</v>
      </c>
      <c r="J128" s="51">
        <f>D128-G128</f>
        <v>1497</v>
      </c>
      <c r="K128" s="52">
        <f>J128</f>
        <v>1497</v>
      </c>
      <c r="L128" s="53">
        <f>J128-K128</f>
        <v>0</v>
      </c>
      <c r="O128" s="9"/>
      <c r="Q128" s="9"/>
      <c r="R128" s="9"/>
      <c r="S128" s="9"/>
      <c r="T128" s="9"/>
      <c r="U128" s="9"/>
      <c r="V128" s="9"/>
    </row>
    <row r="129" spans="1:22" ht="25.05" customHeight="1">
      <c r="A129" s="50">
        <v>45870</v>
      </c>
      <c r="B129" s="29">
        <f>B128</f>
        <v>49900</v>
      </c>
      <c r="C129" s="29">
        <f>ROUND(B129*58%,0)</f>
        <v>28942</v>
      </c>
      <c r="D129" s="51">
        <f>SUM(B129:C129)</f>
        <v>78842</v>
      </c>
      <c r="E129" s="29">
        <f>E128</f>
        <v>49900</v>
      </c>
      <c r="F129" s="29">
        <f>ROUND(E129*55%,0)</f>
        <v>27445</v>
      </c>
      <c r="G129" s="51">
        <f>SUM(E129:F129)</f>
        <v>77345</v>
      </c>
      <c r="H129" s="29">
        <f>B129-E129</f>
        <v>0</v>
      </c>
      <c r="I129" s="29">
        <f>C129-F129</f>
        <v>1497</v>
      </c>
      <c r="J129" s="51">
        <f>D129-G129</f>
        <v>1497</v>
      </c>
      <c r="K129" s="52">
        <f>J129</f>
        <v>1497</v>
      </c>
      <c r="L129" s="53">
        <f>J129-K129</f>
        <v>0</v>
      </c>
      <c r="O129" s="6"/>
      <c r="Q129" s="6"/>
      <c r="R129" s="6"/>
      <c r="S129" s="6"/>
      <c r="T129" s="6"/>
      <c r="U129" s="6"/>
      <c r="V129" s="6"/>
    </row>
    <row r="130" spans="1:22" ht="25.05" customHeight="1">
      <c r="A130" s="50">
        <v>45901</v>
      </c>
      <c r="B130" s="29">
        <f>B129</f>
        <v>49900</v>
      </c>
      <c r="C130" s="29">
        <f>ROUND(B130*58%,0)</f>
        <v>28942</v>
      </c>
      <c r="D130" s="51">
        <f>SUM(B130:C130)</f>
        <v>78842</v>
      </c>
      <c r="E130" s="29">
        <f>E129</f>
        <v>49900</v>
      </c>
      <c r="F130" s="29">
        <f>ROUND(E130*55%,0)</f>
        <v>27445</v>
      </c>
      <c r="G130" s="51">
        <f>SUM(E130:F130)</f>
        <v>77345</v>
      </c>
      <c r="H130" s="29">
        <f>B130-E130</f>
        <v>0</v>
      </c>
      <c r="I130" s="29">
        <f>C130-F130</f>
        <v>1497</v>
      </c>
      <c r="J130" s="51">
        <f>D130-G130</f>
        <v>1497</v>
      </c>
      <c r="K130" s="52">
        <f>J130</f>
        <v>1497</v>
      </c>
      <c r="L130" s="53">
        <f>J130-K130</f>
        <v>0</v>
      </c>
      <c r="O130" s="6"/>
      <c r="Q130" s="6"/>
      <c r="R130" s="6"/>
      <c r="S130" s="6"/>
      <c r="T130" s="6"/>
      <c r="U130" s="6"/>
      <c r="V130" s="6"/>
    </row>
    <row r="131" spans="1:22" ht="25.05" customHeight="1">
      <c r="A131" s="30" t="s">
        <v>46</v>
      </c>
      <c r="B131" s="31">
        <f>SUM(B128:B130)</f>
        <v>149700</v>
      </c>
      <c r="C131" s="31">
        <f>SUM(C128:C130)</f>
        <v>86826</v>
      </c>
      <c r="D131" s="31">
        <f>SUM(D128:D130)</f>
        <v>236526</v>
      </c>
      <c r="E131" s="31">
        <f>SUM(E128:E130)</f>
        <v>149700</v>
      </c>
      <c r="F131" s="31">
        <f>SUM(F128:F130)</f>
        <v>82335</v>
      </c>
      <c r="G131" s="31">
        <f>SUM(G128:G130)</f>
        <v>232035</v>
      </c>
      <c r="H131" s="31">
        <f>SUM(H128:H130)</f>
        <v>0</v>
      </c>
      <c r="I131" s="31">
        <f>SUM(I128:I130)</f>
        <v>4491</v>
      </c>
      <c r="J131" s="31">
        <f>SUM(J128:J130)</f>
        <v>4491</v>
      </c>
      <c r="K131" s="31">
        <f>SUM(K128:K130)</f>
        <v>4491</v>
      </c>
      <c r="L131" s="31">
        <f>SUM(L128:L130)</f>
        <v>0</v>
      </c>
      <c r="O131" s="9"/>
      <c r="Q131" s="9"/>
      <c r="R131" s="9"/>
      <c r="S131" s="9"/>
      <c r="T131" s="9"/>
      <c r="U131" s="9"/>
      <c r="V131" s="9"/>
    </row>
    <row r="132" spans="1:22" ht="21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O132" s="9"/>
      <c r="Q132" s="9"/>
      <c r="R132" s="9"/>
      <c r="S132" s="9"/>
      <c r="T132" s="9"/>
      <c r="U132" s="9"/>
      <c r="V132" s="9"/>
    </row>
    <row r="133" spans="1:22" ht="21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O133" s="9"/>
      <c r="Q133" s="9"/>
      <c r="R133" s="9"/>
      <c r="S133" s="9"/>
      <c r="T133" s="9"/>
      <c r="U133" s="9"/>
      <c r="V133" s="9"/>
    </row>
    <row r="134" spans="1:22" ht="21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O134" s="6"/>
      <c r="Q134" s="6"/>
      <c r="R134" s="6"/>
      <c r="S134" s="6"/>
      <c r="T134" s="6"/>
      <c r="U134" s="6"/>
      <c r="V134" s="6"/>
    </row>
    <row r="135" spans="1:22" ht="21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O135" s="9"/>
      <c r="Q135" s="9"/>
      <c r="R135" s="9"/>
      <c r="S135" s="9"/>
      <c r="T135" s="9"/>
      <c r="U135" s="9"/>
      <c r="V135" s="9"/>
    </row>
    <row r="136" spans="1:22" ht="21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O136" s="9"/>
      <c r="P136" s="9"/>
      <c r="Q136" s="9"/>
      <c r="R136" s="9"/>
      <c r="S136" s="9"/>
      <c r="T136" s="9"/>
      <c r="U136" s="9"/>
      <c r="V136" s="9"/>
    </row>
    <row r="137" spans="1:22" s="16" customFormat="1" ht="21" customHeight="1">
      <c r="A137" s="15" t="s">
        <v>37</v>
      </c>
      <c r="B137" s="46" t="str">
        <f>MASTER!B16</f>
        <v>EMPLOYEE 12</v>
      </c>
      <c r="C137" s="61"/>
      <c r="D137" s="61"/>
      <c r="E137" s="61"/>
      <c r="F137" s="62"/>
      <c r="G137" s="47" t="s">
        <v>38</v>
      </c>
      <c r="H137" s="63"/>
      <c r="I137" s="64" t="str">
        <f>MASTER!C16</f>
        <v>LECTURER</v>
      </c>
      <c r="J137" s="64"/>
      <c r="K137" s="64"/>
      <c r="L137" s="64"/>
      <c r="N137" s="17"/>
      <c r="O137" s="18"/>
      <c r="Q137" s="18"/>
      <c r="R137" s="18"/>
      <c r="S137" s="18"/>
      <c r="T137" s="18"/>
      <c r="U137" s="18"/>
      <c r="V137" s="18"/>
    </row>
    <row r="138" spans="1:22" ht="21" customHeight="1">
      <c r="A138" s="48" t="s">
        <v>39</v>
      </c>
      <c r="B138" s="65" t="s">
        <v>40</v>
      </c>
      <c r="C138" s="66"/>
      <c r="D138" s="67"/>
      <c r="E138" s="65" t="s">
        <v>41</v>
      </c>
      <c r="F138" s="66"/>
      <c r="G138" s="67"/>
      <c r="H138" s="65" t="s">
        <v>42</v>
      </c>
      <c r="I138" s="66"/>
      <c r="J138" s="67"/>
      <c r="K138" s="32" t="s">
        <v>52</v>
      </c>
      <c r="L138" s="68" t="s">
        <v>43</v>
      </c>
      <c r="O138" s="9"/>
      <c r="Q138" s="9"/>
      <c r="R138" s="9"/>
      <c r="S138" s="9"/>
      <c r="T138" s="9"/>
      <c r="U138" s="9"/>
      <c r="V138" s="9"/>
    </row>
    <row r="139" spans="1:22" ht="21" customHeight="1">
      <c r="A139" s="69"/>
      <c r="B139" s="70" t="s">
        <v>44</v>
      </c>
      <c r="C139" s="70" t="s">
        <v>45</v>
      </c>
      <c r="D139" s="70" t="s">
        <v>46</v>
      </c>
      <c r="E139" s="70" t="s">
        <v>44</v>
      </c>
      <c r="F139" s="70" t="s">
        <v>45</v>
      </c>
      <c r="G139" s="70" t="s">
        <v>46</v>
      </c>
      <c r="H139" s="70" t="s">
        <v>44</v>
      </c>
      <c r="I139" s="70" t="s">
        <v>45</v>
      </c>
      <c r="J139" s="70" t="s">
        <v>46</v>
      </c>
      <c r="K139" s="33" t="str">
        <f>MASTER!E16</f>
        <v>GPF</v>
      </c>
      <c r="L139" s="71"/>
      <c r="O139" s="9"/>
      <c r="Q139" s="9"/>
      <c r="R139" s="9"/>
      <c r="S139" s="9"/>
      <c r="T139" s="9"/>
      <c r="U139" s="9"/>
      <c r="V139" s="9"/>
    </row>
    <row r="140" spans="1:22" ht="25.05" customHeight="1">
      <c r="A140" s="50">
        <v>45839</v>
      </c>
      <c r="B140" s="29">
        <f>MASTER!D16</f>
        <v>49900</v>
      </c>
      <c r="C140" s="29">
        <f>ROUND(B140*58%,0)</f>
        <v>28942</v>
      </c>
      <c r="D140" s="51">
        <f>SUM(B140:C140)</f>
        <v>78842</v>
      </c>
      <c r="E140" s="29">
        <f>B140</f>
        <v>49900</v>
      </c>
      <c r="F140" s="29">
        <f>ROUND(E140*55%,0)</f>
        <v>27445</v>
      </c>
      <c r="G140" s="51">
        <f>SUM(E140:F140)</f>
        <v>77345</v>
      </c>
      <c r="H140" s="29">
        <f>B140-E140</f>
        <v>0</v>
      </c>
      <c r="I140" s="29">
        <f>C140-F140</f>
        <v>1497</v>
      </c>
      <c r="J140" s="51">
        <f>D140-G140</f>
        <v>1497</v>
      </c>
      <c r="K140" s="52">
        <f>J140</f>
        <v>1497</v>
      </c>
      <c r="L140" s="53">
        <f>J140-K140</f>
        <v>0</v>
      </c>
      <c r="O140" s="9"/>
      <c r="Q140" s="9"/>
      <c r="R140" s="9"/>
      <c r="S140" s="9"/>
      <c r="T140" s="9"/>
      <c r="U140" s="9"/>
      <c r="V140" s="9"/>
    </row>
    <row r="141" spans="1:22" ht="25.05" customHeight="1">
      <c r="A141" s="50">
        <v>45870</v>
      </c>
      <c r="B141" s="29">
        <f>B140</f>
        <v>49900</v>
      </c>
      <c r="C141" s="29">
        <f>ROUND(B141*58%,0)</f>
        <v>28942</v>
      </c>
      <c r="D141" s="51">
        <f>SUM(B141:C141)</f>
        <v>78842</v>
      </c>
      <c r="E141" s="29">
        <f>E140</f>
        <v>49900</v>
      </c>
      <c r="F141" s="29">
        <f>ROUND(E141*55%,0)</f>
        <v>27445</v>
      </c>
      <c r="G141" s="51">
        <f>SUM(E141:F141)</f>
        <v>77345</v>
      </c>
      <c r="H141" s="29">
        <f>B141-E141</f>
        <v>0</v>
      </c>
      <c r="I141" s="29">
        <f>C141-F141</f>
        <v>1497</v>
      </c>
      <c r="J141" s="51">
        <f>D141-G141</f>
        <v>1497</v>
      </c>
      <c r="K141" s="52">
        <f>J141</f>
        <v>1497</v>
      </c>
      <c r="L141" s="53">
        <f>J141-K141</f>
        <v>0</v>
      </c>
      <c r="O141" s="6"/>
      <c r="Q141" s="6"/>
      <c r="R141" s="6"/>
      <c r="S141" s="6"/>
      <c r="T141" s="6"/>
      <c r="U141" s="6"/>
      <c r="V141" s="6"/>
    </row>
    <row r="142" spans="1:22" ht="25.05" customHeight="1">
      <c r="A142" s="50">
        <v>45901</v>
      </c>
      <c r="B142" s="29">
        <f>B141</f>
        <v>49900</v>
      </c>
      <c r="C142" s="29">
        <f>ROUND(B142*58%,0)</f>
        <v>28942</v>
      </c>
      <c r="D142" s="51">
        <f>SUM(B142:C142)</f>
        <v>78842</v>
      </c>
      <c r="E142" s="29">
        <f>E141</f>
        <v>49900</v>
      </c>
      <c r="F142" s="29">
        <f>ROUND(E142*55%,0)</f>
        <v>27445</v>
      </c>
      <c r="G142" s="51">
        <f>SUM(E142:F142)</f>
        <v>77345</v>
      </c>
      <c r="H142" s="29">
        <f>B142-E142</f>
        <v>0</v>
      </c>
      <c r="I142" s="29">
        <f>C142-F142</f>
        <v>1497</v>
      </c>
      <c r="J142" s="51">
        <f>D142-G142</f>
        <v>1497</v>
      </c>
      <c r="K142" s="52">
        <f>J142</f>
        <v>1497</v>
      </c>
      <c r="L142" s="53">
        <f>J142-K142</f>
        <v>0</v>
      </c>
      <c r="O142" s="6"/>
      <c r="Q142" s="6"/>
      <c r="R142" s="6"/>
      <c r="S142" s="6"/>
      <c r="T142" s="6"/>
      <c r="U142" s="6"/>
      <c r="V142" s="6"/>
    </row>
    <row r="143" spans="1:22" ht="25.05" customHeight="1">
      <c r="A143" s="30" t="s">
        <v>46</v>
      </c>
      <c r="B143" s="31">
        <f>SUM(B140:B142)</f>
        <v>149700</v>
      </c>
      <c r="C143" s="31">
        <f>SUM(C140:C142)</f>
        <v>86826</v>
      </c>
      <c r="D143" s="31">
        <f>SUM(D140:D142)</f>
        <v>236526</v>
      </c>
      <c r="E143" s="31">
        <f>SUM(E140:E142)</f>
        <v>149700</v>
      </c>
      <c r="F143" s="31">
        <f>SUM(F140:F142)</f>
        <v>82335</v>
      </c>
      <c r="G143" s="31">
        <f>SUM(G140:G142)</f>
        <v>232035</v>
      </c>
      <c r="H143" s="31">
        <f>SUM(H140:H142)</f>
        <v>0</v>
      </c>
      <c r="I143" s="31">
        <f>SUM(I140:I142)</f>
        <v>4491</v>
      </c>
      <c r="J143" s="31">
        <f>SUM(J140:J142)</f>
        <v>4491</v>
      </c>
      <c r="K143" s="31">
        <f>SUM(K140:K142)</f>
        <v>4491</v>
      </c>
      <c r="L143" s="31">
        <f>SUM(L140:L142)</f>
        <v>0</v>
      </c>
      <c r="O143" s="9"/>
      <c r="Q143" s="9"/>
      <c r="R143" s="9"/>
      <c r="S143" s="9"/>
      <c r="T143" s="9"/>
      <c r="U143" s="9"/>
      <c r="V143" s="9"/>
    </row>
    <row r="144" spans="1:22" ht="21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O144" s="9"/>
      <c r="Q144" s="9"/>
      <c r="R144" s="9"/>
      <c r="S144" s="9"/>
      <c r="T144" s="9"/>
      <c r="U144" s="9"/>
      <c r="V144" s="9"/>
    </row>
    <row r="145" spans="1:22" ht="21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O145" s="9"/>
      <c r="Q145" s="9"/>
      <c r="R145" s="9"/>
      <c r="S145" s="9"/>
      <c r="T145" s="9"/>
      <c r="U145" s="9"/>
      <c r="V145" s="9"/>
    </row>
    <row r="146" spans="1:22" ht="21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O146" s="6"/>
      <c r="Q146" s="6"/>
      <c r="R146" s="6"/>
      <c r="S146" s="6"/>
      <c r="T146" s="6"/>
      <c r="U146" s="6"/>
      <c r="V146" s="6"/>
    </row>
    <row r="147" spans="1:22" ht="21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O147" s="9"/>
      <c r="Q147" s="9"/>
      <c r="R147" s="9"/>
      <c r="S147" s="9"/>
      <c r="T147" s="9"/>
      <c r="U147" s="9"/>
      <c r="V147" s="9"/>
    </row>
    <row r="148" spans="1:22" ht="21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O148" s="9"/>
      <c r="P148" s="9"/>
      <c r="Q148" s="9"/>
      <c r="R148" s="9"/>
      <c r="S148" s="9"/>
      <c r="T148" s="9"/>
      <c r="U148" s="9"/>
      <c r="V148" s="9"/>
    </row>
    <row r="149" spans="1:22" s="16" customFormat="1" ht="21" customHeight="1">
      <c r="A149" s="15" t="s">
        <v>37</v>
      </c>
      <c r="B149" s="46" t="str">
        <f>MASTER!B17</f>
        <v>EMPLOYEE 13</v>
      </c>
      <c r="C149" s="61"/>
      <c r="D149" s="61"/>
      <c r="E149" s="61"/>
      <c r="F149" s="62"/>
      <c r="G149" s="47" t="s">
        <v>38</v>
      </c>
      <c r="H149" s="63"/>
      <c r="I149" s="64" t="str">
        <f>MASTER!C17</f>
        <v>SR TEACHER</v>
      </c>
      <c r="J149" s="64"/>
      <c r="K149" s="64"/>
      <c r="L149" s="64"/>
      <c r="N149" s="17"/>
      <c r="O149" s="18"/>
      <c r="Q149" s="18"/>
      <c r="R149" s="18"/>
      <c r="S149" s="18"/>
      <c r="T149" s="18"/>
      <c r="U149" s="18"/>
      <c r="V149" s="18"/>
    </row>
    <row r="150" spans="1:22" ht="21" customHeight="1">
      <c r="A150" s="48" t="s">
        <v>39</v>
      </c>
      <c r="B150" s="65" t="s">
        <v>40</v>
      </c>
      <c r="C150" s="66"/>
      <c r="D150" s="67"/>
      <c r="E150" s="65" t="s">
        <v>41</v>
      </c>
      <c r="F150" s="66"/>
      <c r="G150" s="67"/>
      <c r="H150" s="65" t="s">
        <v>42</v>
      </c>
      <c r="I150" s="66"/>
      <c r="J150" s="67"/>
      <c r="K150" s="32" t="s">
        <v>52</v>
      </c>
      <c r="L150" s="68" t="s">
        <v>43</v>
      </c>
      <c r="O150" s="9"/>
      <c r="Q150" s="9"/>
      <c r="R150" s="9"/>
      <c r="S150" s="9"/>
      <c r="T150" s="9"/>
      <c r="U150" s="9"/>
      <c r="V150" s="9"/>
    </row>
    <row r="151" spans="1:22" ht="21" customHeight="1">
      <c r="A151" s="69"/>
      <c r="B151" s="70" t="s">
        <v>44</v>
      </c>
      <c r="C151" s="70" t="s">
        <v>45</v>
      </c>
      <c r="D151" s="70" t="s">
        <v>46</v>
      </c>
      <c r="E151" s="70" t="s">
        <v>44</v>
      </c>
      <c r="F151" s="70" t="s">
        <v>45</v>
      </c>
      <c r="G151" s="70" t="s">
        <v>46</v>
      </c>
      <c r="H151" s="70" t="s">
        <v>44</v>
      </c>
      <c r="I151" s="70" t="s">
        <v>45</v>
      </c>
      <c r="J151" s="70" t="s">
        <v>46</v>
      </c>
      <c r="K151" s="33" t="str">
        <f>MASTER!E17</f>
        <v>GPF</v>
      </c>
      <c r="L151" s="71"/>
      <c r="O151" s="9"/>
      <c r="Q151" s="9"/>
      <c r="R151" s="9"/>
      <c r="S151" s="9"/>
      <c r="T151" s="9"/>
      <c r="U151" s="9"/>
      <c r="V151" s="9"/>
    </row>
    <row r="152" spans="1:22" ht="25.05" customHeight="1">
      <c r="A152" s="50">
        <v>45839</v>
      </c>
      <c r="B152" s="29">
        <f>MASTER!D17</f>
        <v>80200</v>
      </c>
      <c r="C152" s="29">
        <f>ROUND(B152*58%,0)</f>
        <v>46516</v>
      </c>
      <c r="D152" s="51">
        <f>SUM(B152:C152)</f>
        <v>126716</v>
      </c>
      <c r="E152" s="29">
        <f>B152</f>
        <v>80200</v>
      </c>
      <c r="F152" s="29">
        <f>ROUND(E152*55%,0)</f>
        <v>44110</v>
      </c>
      <c r="G152" s="51">
        <f>SUM(E152:F152)</f>
        <v>124310</v>
      </c>
      <c r="H152" s="29">
        <f>B152-E152</f>
        <v>0</v>
      </c>
      <c r="I152" s="29">
        <f>C152-F152</f>
        <v>2406</v>
      </c>
      <c r="J152" s="51">
        <f>D152-G152</f>
        <v>2406</v>
      </c>
      <c r="K152" s="52">
        <f>J152</f>
        <v>2406</v>
      </c>
      <c r="L152" s="53">
        <f>J152-K152</f>
        <v>0</v>
      </c>
      <c r="O152" s="9"/>
      <c r="Q152" s="9"/>
      <c r="R152" s="9"/>
      <c r="S152" s="9"/>
      <c r="T152" s="9"/>
      <c r="U152" s="9"/>
      <c r="V152" s="9"/>
    </row>
    <row r="153" spans="1:22" ht="25.05" customHeight="1">
      <c r="A153" s="50">
        <v>45870</v>
      </c>
      <c r="B153" s="29">
        <f>B152</f>
        <v>80200</v>
      </c>
      <c r="C153" s="29">
        <f>ROUND(B153*58%,0)</f>
        <v>46516</v>
      </c>
      <c r="D153" s="51">
        <f>SUM(B153:C153)</f>
        <v>126716</v>
      </c>
      <c r="E153" s="29">
        <f>E152</f>
        <v>80200</v>
      </c>
      <c r="F153" s="29">
        <f>ROUND(E153*55%,0)</f>
        <v>44110</v>
      </c>
      <c r="G153" s="51">
        <f>SUM(E153:F153)</f>
        <v>124310</v>
      </c>
      <c r="H153" s="29">
        <f>B153-E153</f>
        <v>0</v>
      </c>
      <c r="I153" s="29">
        <f>C153-F153</f>
        <v>2406</v>
      </c>
      <c r="J153" s="51">
        <f>D153-G153</f>
        <v>2406</v>
      </c>
      <c r="K153" s="52">
        <f>J153</f>
        <v>2406</v>
      </c>
      <c r="L153" s="53">
        <f>J153-K153</f>
        <v>0</v>
      </c>
      <c r="O153" s="6"/>
      <c r="Q153" s="6"/>
      <c r="R153" s="6"/>
      <c r="S153" s="6"/>
      <c r="T153" s="6"/>
      <c r="U153" s="6"/>
      <c r="V153" s="6"/>
    </row>
    <row r="154" spans="1:22" ht="25.05" customHeight="1">
      <c r="A154" s="50">
        <v>45901</v>
      </c>
      <c r="B154" s="29">
        <f>B153</f>
        <v>80200</v>
      </c>
      <c r="C154" s="29">
        <f>ROUND(B154*58%,0)</f>
        <v>46516</v>
      </c>
      <c r="D154" s="51">
        <f>SUM(B154:C154)</f>
        <v>126716</v>
      </c>
      <c r="E154" s="29">
        <f>E153</f>
        <v>80200</v>
      </c>
      <c r="F154" s="29">
        <f>ROUND(E154*55%,0)</f>
        <v>44110</v>
      </c>
      <c r="G154" s="51">
        <f>SUM(E154:F154)</f>
        <v>124310</v>
      </c>
      <c r="H154" s="29">
        <f>B154-E154</f>
        <v>0</v>
      </c>
      <c r="I154" s="29">
        <f>C154-F154</f>
        <v>2406</v>
      </c>
      <c r="J154" s="51">
        <f>D154-G154</f>
        <v>2406</v>
      </c>
      <c r="K154" s="52">
        <f>J154</f>
        <v>2406</v>
      </c>
      <c r="L154" s="53">
        <f>J154-K154</f>
        <v>0</v>
      </c>
      <c r="O154" s="6"/>
      <c r="Q154" s="6"/>
      <c r="R154" s="6"/>
      <c r="S154" s="6"/>
      <c r="T154" s="6"/>
      <c r="U154" s="6"/>
      <c r="V154" s="6"/>
    </row>
    <row r="155" spans="1:22" ht="25.05" customHeight="1">
      <c r="A155" s="30" t="s">
        <v>46</v>
      </c>
      <c r="B155" s="31">
        <f>SUM(B152:B154)</f>
        <v>240600</v>
      </c>
      <c r="C155" s="31">
        <f>SUM(C152:C154)</f>
        <v>139548</v>
      </c>
      <c r="D155" s="31">
        <f>SUM(D152:D154)</f>
        <v>380148</v>
      </c>
      <c r="E155" s="31">
        <f>SUM(E152:E154)</f>
        <v>240600</v>
      </c>
      <c r="F155" s="31">
        <f>SUM(F152:F154)</f>
        <v>132330</v>
      </c>
      <c r="G155" s="31">
        <f>SUM(G152:G154)</f>
        <v>372930</v>
      </c>
      <c r="H155" s="31">
        <f>SUM(H152:H154)</f>
        <v>0</v>
      </c>
      <c r="I155" s="31">
        <f>SUM(I152:I154)</f>
        <v>7218</v>
      </c>
      <c r="J155" s="31">
        <f>SUM(J152:J154)</f>
        <v>7218</v>
      </c>
      <c r="K155" s="31">
        <f>SUM(K152:K154)</f>
        <v>7218</v>
      </c>
      <c r="L155" s="31">
        <f>SUM(L152:L154)</f>
        <v>0</v>
      </c>
      <c r="O155" s="9"/>
      <c r="Q155" s="9"/>
      <c r="R155" s="9"/>
      <c r="S155" s="9"/>
      <c r="T155" s="9"/>
      <c r="U155" s="9"/>
      <c r="V155" s="9"/>
    </row>
    <row r="156" spans="1:22" ht="21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O156" s="9"/>
      <c r="Q156" s="9"/>
      <c r="R156" s="9"/>
      <c r="S156" s="9"/>
      <c r="T156" s="9"/>
      <c r="U156" s="9"/>
      <c r="V156" s="9"/>
    </row>
    <row r="157" spans="1:22" ht="21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O157" s="9"/>
      <c r="Q157" s="9"/>
      <c r="R157" s="9"/>
      <c r="S157" s="9"/>
      <c r="T157" s="9"/>
      <c r="U157" s="9"/>
      <c r="V157" s="9"/>
    </row>
    <row r="158" spans="1:22" ht="21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O158" s="6"/>
      <c r="Q158" s="6"/>
      <c r="R158" s="6"/>
      <c r="S158" s="6"/>
      <c r="T158" s="6"/>
      <c r="U158" s="6"/>
      <c r="V158" s="6"/>
    </row>
    <row r="159" spans="1:22" ht="21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O159" s="9"/>
      <c r="Q159" s="9"/>
      <c r="R159" s="9"/>
      <c r="S159" s="9"/>
      <c r="T159" s="9"/>
      <c r="U159" s="9"/>
      <c r="V159" s="9"/>
    </row>
    <row r="160" spans="1:22" ht="21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O160" s="9"/>
      <c r="P160" s="9"/>
      <c r="Q160" s="9"/>
      <c r="R160" s="9"/>
      <c r="S160" s="9"/>
      <c r="T160" s="9"/>
      <c r="U160" s="9"/>
      <c r="V160" s="9"/>
    </row>
    <row r="161" spans="1:22" s="16" customFormat="1" ht="21" customHeight="1">
      <c r="A161" s="15" t="s">
        <v>37</v>
      </c>
      <c r="B161" s="46" t="str">
        <f>MASTER!B18</f>
        <v>EMPLOYEE 14</v>
      </c>
      <c r="C161" s="61"/>
      <c r="D161" s="61"/>
      <c r="E161" s="61"/>
      <c r="F161" s="62"/>
      <c r="G161" s="47" t="s">
        <v>38</v>
      </c>
      <c r="H161" s="63"/>
      <c r="I161" s="64" t="str">
        <f>MASTER!C18</f>
        <v>LECTURER</v>
      </c>
      <c r="J161" s="64"/>
      <c r="K161" s="64"/>
      <c r="L161" s="64"/>
      <c r="N161" s="17"/>
      <c r="O161" s="18"/>
      <c r="Q161" s="18"/>
      <c r="R161" s="18"/>
      <c r="S161" s="18"/>
      <c r="T161" s="18"/>
      <c r="U161" s="18"/>
      <c r="V161" s="18"/>
    </row>
    <row r="162" spans="1:22" ht="21" customHeight="1">
      <c r="A162" s="48" t="s">
        <v>39</v>
      </c>
      <c r="B162" s="65" t="s">
        <v>40</v>
      </c>
      <c r="C162" s="66"/>
      <c r="D162" s="67"/>
      <c r="E162" s="65" t="s">
        <v>41</v>
      </c>
      <c r="F162" s="66"/>
      <c r="G162" s="67"/>
      <c r="H162" s="65" t="s">
        <v>42</v>
      </c>
      <c r="I162" s="66"/>
      <c r="J162" s="67"/>
      <c r="K162" s="32" t="s">
        <v>52</v>
      </c>
      <c r="L162" s="68" t="s">
        <v>43</v>
      </c>
      <c r="O162" s="9"/>
      <c r="Q162" s="9"/>
      <c r="R162" s="9"/>
      <c r="S162" s="9"/>
      <c r="T162" s="9"/>
      <c r="U162" s="9"/>
      <c r="V162" s="9"/>
    </row>
    <row r="163" spans="1:22" ht="21" customHeight="1">
      <c r="A163" s="69"/>
      <c r="B163" s="70" t="s">
        <v>44</v>
      </c>
      <c r="C163" s="70" t="s">
        <v>45</v>
      </c>
      <c r="D163" s="70" t="s">
        <v>46</v>
      </c>
      <c r="E163" s="70" t="s">
        <v>44</v>
      </c>
      <c r="F163" s="70" t="s">
        <v>45</v>
      </c>
      <c r="G163" s="70" t="s">
        <v>46</v>
      </c>
      <c r="H163" s="70" t="s">
        <v>44</v>
      </c>
      <c r="I163" s="70" t="s">
        <v>45</v>
      </c>
      <c r="J163" s="70" t="s">
        <v>46</v>
      </c>
      <c r="K163" s="33" t="str">
        <f>MASTER!E18</f>
        <v>GPF</v>
      </c>
      <c r="L163" s="71"/>
      <c r="O163" s="9"/>
      <c r="Q163" s="9"/>
      <c r="R163" s="9"/>
      <c r="S163" s="9"/>
      <c r="T163" s="9"/>
      <c r="U163" s="9"/>
      <c r="V163" s="9"/>
    </row>
    <row r="164" spans="1:22" ht="25.05" customHeight="1">
      <c r="A164" s="50">
        <v>45839</v>
      </c>
      <c r="B164" s="29">
        <f>MASTER!D18</f>
        <v>48400</v>
      </c>
      <c r="C164" s="29">
        <f>ROUND(B164*58%,0)</f>
        <v>28072</v>
      </c>
      <c r="D164" s="51">
        <f>SUM(B164:C164)</f>
        <v>76472</v>
      </c>
      <c r="E164" s="29">
        <f>B164</f>
        <v>48400</v>
      </c>
      <c r="F164" s="29">
        <f>ROUND(E164*55%,0)</f>
        <v>26620</v>
      </c>
      <c r="G164" s="51">
        <f>SUM(E164:F164)</f>
        <v>75020</v>
      </c>
      <c r="H164" s="29">
        <f>B164-E164</f>
        <v>0</v>
      </c>
      <c r="I164" s="29">
        <f>C164-F164</f>
        <v>1452</v>
      </c>
      <c r="J164" s="51">
        <f>D164-G164</f>
        <v>1452</v>
      </c>
      <c r="K164" s="52">
        <f>J164</f>
        <v>1452</v>
      </c>
      <c r="L164" s="53">
        <f>J164-K164</f>
        <v>0</v>
      </c>
      <c r="O164" s="9"/>
      <c r="Q164" s="9"/>
      <c r="R164" s="9"/>
      <c r="S164" s="9"/>
      <c r="T164" s="9"/>
      <c r="U164" s="9"/>
      <c r="V164" s="9"/>
    </row>
    <row r="165" spans="1:22" ht="25.05" customHeight="1">
      <c r="A165" s="50">
        <v>45870</v>
      </c>
      <c r="B165" s="29">
        <f>B164</f>
        <v>48400</v>
      </c>
      <c r="C165" s="29">
        <f>ROUND(B165*58%,0)</f>
        <v>28072</v>
      </c>
      <c r="D165" s="51">
        <f>SUM(B165:C165)</f>
        <v>76472</v>
      </c>
      <c r="E165" s="29">
        <f>E164</f>
        <v>48400</v>
      </c>
      <c r="F165" s="29">
        <f>ROUND(E165*55%,0)</f>
        <v>26620</v>
      </c>
      <c r="G165" s="51">
        <f>SUM(E165:F165)</f>
        <v>75020</v>
      </c>
      <c r="H165" s="29">
        <f>B165-E165</f>
        <v>0</v>
      </c>
      <c r="I165" s="29">
        <f>C165-F165</f>
        <v>1452</v>
      </c>
      <c r="J165" s="51">
        <f>D165-G165</f>
        <v>1452</v>
      </c>
      <c r="K165" s="52">
        <f>J165</f>
        <v>1452</v>
      </c>
      <c r="L165" s="53">
        <f>J165-K165</f>
        <v>0</v>
      </c>
      <c r="O165" s="6"/>
      <c r="Q165" s="6"/>
      <c r="R165" s="6"/>
      <c r="S165" s="6"/>
      <c r="T165" s="6"/>
      <c r="U165" s="6"/>
      <c r="V165" s="6"/>
    </row>
    <row r="166" spans="1:22" ht="25.05" customHeight="1">
      <c r="A166" s="50">
        <v>45901</v>
      </c>
      <c r="B166" s="29">
        <f>B165</f>
        <v>48400</v>
      </c>
      <c r="C166" s="29">
        <f>ROUND(B166*58%,0)</f>
        <v>28072</v>
      </c>
      <c r="D166" s="51">
        <f>SUM(B166:C166)</f>
        <v>76472</v>
      </c>
      <c r="E166" s="29">
        <f>E165</f>
        <v>48400</v>
      </c>
      <c r="F166" s="29">
        <f>ROUND(E166*55%,0)</f>
        <v>26620</v>
      </c>
      <c r="G166" s="51">
        <f>SUM(E166:F166)</f>
        <v>75020</v>
      </c>
      <c r="H166" s="29">
        <f>B166-E166</f>
        <v>0</v>
      </c>
      <c r="I166" s="29">
        <f>C166-F166</f>
        <v>1452</v>
      </c>
      <c r="J166" s="51">
        <f>D166-G166</f>
        <v>1452</v>
      </c>
      <c r="K166" s="52">
        <f>J166</f>
        <v>1452</v>
      </c>
      <c r="L166" s="53">
        <f>J166-K166</f>
        <v>0</v>
      </c>
      <c r="O166" s="6"/>
      <c r="Q166" s="6"/>
      <c r="R166" s="6"/>
      <c r="S166" s="6"/>
      <c r="T166" s="6"/>
      <c r="U166" s="6"/>
      <c r="V166" s="6"/>
    </row>
    <row r="167" spans="1:22" ht="25.05" customHeight="1">
      <c r="A167" s="30" t="s">
        <v>46</v>
      </c>
      <c r="B167" s="31">
        <f>SUM(B164:B166)</f>
        <v>145200</v>
      </c>
      <c r="C167" s="31">
        <f>SUM(C164:C166)</f>
        <v>84216</v>
      </c>
      <c r="D167" s="31">
        <f>SUM(D164:D166)</f>
        <v>229416</v>
      </c>
      <c r="E167" s="31">
        <f>SUM(E164:E166)</f>
        <v>145200</v>
      </c>
      <c r="F167" s="31">
        <f>SUM(F164:F166)</f>
        <v>79860</v>
      </c>
      <c r="G167" s="31">
        <f>SUM(G164:G166)</f>
        <v>225060</v>
      </c>
      <c r="H167" s="31">
        <f>SUM(H164:H166)</f>
        <v>0</v>
      </c>
      <c r="I167" s="31">
        <f>SUM(I164:I166)</f>
        <v>4356</v>
      </c>
      <c r="J167" s="31">
        <f>SUM(J164:J166)</f>
        <v>4356</v>
      </c>
      <c r="K167" s="31">
        <f>SUM(K164:K166)</f>
        <v>4356</v>
      </c>
      <c r="L167" s="31">
        <f>SUM(L164:L166)</f>
        <v>0</v>
      </c>
      <c r="O167" s="9"/>
      <c r="Q167" s="9"/>
      <c r="R167" s="9"/>
      <c r="S167" s="9"/>
      <c r="T167" s="9"/>
      <c r="U167" s="9"/>
      <c r="V167" s="9"/>
    </row>
    <row r="168" spans="1:22" ht="21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O168" s="9"/>
      <c r="Q168" s="9"/>
      <c r="R168" s="9"/>
      <c r="S168" s="9"/>
      <c r="T168" s="9"/>
      <c r="U168" s="9"/>
      <c r="V168" s="9"/>
    </row>
    <row r="169" spans="1:22" ht="21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O169" s="9"/>
      <c r="Q169" s="9"/>
      <c r="R169" s="9"/>
      <c r="S169" s="9"/>
      <c r="T169" s="9"/>
      <c r="U169" s="9"/>
      <c r="V169" s="9"/>
    </row>
    <row r="170" spans="1:22" ht="21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O170" s="6"/>
      <c r="Q170" s="6"/>
      <c r="R170" s="6"/>
      <c r="S170" s="6"/>
      <c r="T170" s="6"/>
      <c r="U170" s="6"/>
      <c r="V170" s="6"/>
    </row>
    <row r="171" spans="1:22" ht="21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O171" s="9"/>
      <c r="Q171" s="9"/>
      <c r="R171" s="9"/>
      <c r="S171" s="9"/>
      <c r="T171" s="9"/>
      <c r="U171" s="9"/>
      <c r="V171" s="9"/>
    </row>
    <row r="172" spans="1:22" ht="21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O172" s="9"/>
      <c r="P172" s="9"/>
      <c r="Q172" s="9"/>
      <c r="R172" s="9"/>
      <c r="S172" s="9"/>
      <c r="T172" s="9"/>
      <c r="U172" s="9"/>
      <c r="V172" s="9"/>
    </row>
    <row r="173" spans="1:22" s="16" customFormat="1" ht="21" customHeight="1">
      <c r="A173" s="15" t="s">
        <v>37</v>
      </c>
      <c r="B173" s="46" t="str">
        <f>MASTER!B19</f>
        <v>EMPLOYEE 15</v>
      </c>
      <c r="C173" s="61"/>
      <c r="D173" s="61"/>
      <c r="E173" s="61"/>
      <c r="F173" s="62"/>
      <c r="G173" s="47" t="s">
        <v>38</v>
      </c>
      <c r="H173" s="63"/>
      <c r="I173" s="64" t="str">
        <f>MASTER!C19</f>
        <v>SR TEACHER</v>
      </c>
      <c r="J173" s="64"/>
      <c r="K173" s="64"/>
      <c r="L173" s="64"/>
      <c r="N173" s="17"/>
      <c r="O173" s="18"/>
      <c r="Q173" s="18"/>
      <c r="R173" s="18"/>
      <c r="S173" s="18"/>
      <c r="T173" s="18"/>
      <c r="U173" s="18"/>
      <c r="V173" s="18"/>
    </row>
    <row r="174" spans="1:22" ht="21" customHeight="1">
      <c r="A174" s="48" t="s">
        <v>39</v>
      </c>
      <c r="B174" s="65" t="s">
        <v>40</v>
      </c>
      <c r="C174" s="66"/>
      <c r="D174" s="67"/>
      <c r="E174" s="65" t="s">
        <v>41</v>
      </c>
      <c r="F174" s="66"/>
      <c r="G174" s="67"/>
      <c r="H174" s="65" t="s">
        <v>42</v>
      </c>
      <c r="I174" s="66"/>
      <c r="J174" s="67"/>
      <c r="K174" s="32" t="s">
        <v>52</v>
      </c>
      <c r="L174" s="68" t="s">
        <v>43</v>
      </c>
      <c r="O174" s="9"/>
      <c r="Q174" s="9"/>
      <c r="R174" s="9"/>
      <c r="S174" s="9"/>
      <c r="T174" s="9"/>
      <c r="U174" s="9"/>
      <c r="V174" s="9"/>
    </row>
    <row r="175" spans="1:22" ht="21" customHeight="1">
      <c r="A175" s="69"/>
      <c r="B175" s="70" t="s">
        <v>44</v>
      </c>
      <c r="C175" s="70" t="s">
        <v>45</v>
      </c>
      <c r="D175" s="70" t="s">
        <v>46</v>
      </c>
      <c r="E175" s="70" t="s">
        <v>44</v>
      </c>
      <c r="F175" s="70" t="s">
        <v>45</v>
      </c>
      <c r="G175" s="70" t="s">
        <v>46</v>
      </c>
      <c r="H175" s="70" t="s">
        <v>44</v>
      </c>
      <c r="I175" s="70" t="s">
        <v>45</v>
      </c>
      <c r="J175" s="70" t="s">
        <v>46</v>
      </c>
      <c r="K175" s="33" t="str">
        <f>MASTER!E19</f>
        <v>GPF 2004</v>
      </c>
      <c r="L175" s="71"/>
      <c r="O175" s="9"/>
      <c r="Q175" s="9"/>
      <c r="R175" s="9"/>
      <c r="S175" s="9"/>
      <c r="T175" s="9"/>
      <c r="U175" s="9"/>
      <c r="V175" s="9"/>
    </row>
    <row r="176" spans="1:22" ht="25.05" customHeight="1">
      <c r="A176" s="50">
        <v>45839</v>
      </c>
      <c r="B176" s="29">
        <f>MASTER!D19</f>
        <v>43800</v>
      </c>
      <c r="C176" s="29">
        <f>ROUND(B176*58%,0)</f>
        <v>25404</v>
      </c>
      <c r="D176" s="51">
        <f>SUM(B176:C176)</f>
        <v>69204</v>
      </c>
      <c r="E176" s="29">
        <f>B176</f>
        <v>43800</v>
      </c>
      <c r="F176" s="29">
        <f>ROUND(E176*55%,0)</f>
        <v>24090</v>
      </c>
      <c r="G176" s="51">
        <f>SUM(E176:F176)</f>
        <v>67890</v>
      </c>
      <c r="H176" s="29">
        <f>B176-E176</f>
        <v>0</v>
      </c>
      <c r="I176" s="29">
        <f>C176-F176</f>
        <v>1314</v>
      </c>
      <c r="J176" s="51">
        <f>D176-G176</f>
        <v>1314</v>
      </c>
      <c r="K176" s="52">
        <f>J176</f>
        <v>1314</v>
      </c>
      <c r="L176" s="53">
        <f>J176-K176</f>
        <v>0</v>
      </c>
      <c r="O176" s="9"/>
      <c r="Q176" s="9"/>
      <c r="R176" s="9"/>
      <c r="S176" s="9"/>
      <c r="T176" s="9"/>
      <c r="U176" s="9"/>
      <c r="V176" s="9"/>
    </row>
    <row r="177" spans="1:22" ht="25.05" customHeight="1">
      <c r="A177" s="50">
        <v>45870</v>
      </c>
      <c r="B177" s="29">
        <f>B176</f>
        <v>43800</v>
      </c>
      <c r="C177" s="29">
        <f>ROUND(B177*58%,0)</f>
        <v>25404</v>
      </c>
      <c r="D177" s="51">
        <f>SUM(B177:C177)</f>
        <v>69204</v>
      </c>
      <c r="E177" s="29">
        <f>E176</f>
        <v>43800</v>
      </c>
      <c r="F177" s="29">
        <f>ROUND(E177*55%,0)</f>
        <v>24090</v>
      </c>
      <c r="G177" s="51">
        <f>SUM(E177:F177)</f>
        <v>67890</v>
      </c>
      <c r="H177" s="29">
        <f>B177-E177</f>
        <v>0</v>
      </c>
      <c r="I177" s="29">
        <f>C177-F177</f>
        <v>1314</v>
      </c>
      <c r="J177" s="51">
        <f>D177-G177</f>
        <v>1314</v>
      </c>
      <c r="K177" s="52">
        <f>J177</f>
        <v>1314</v>
      </c>
      <c r="L177" s="53">
        <f>J177-K177</f>
        <v>0</v>
      </c>
      <c r="O177" s="6"/>
      <c r="Q177" s="6"/>
      <c r="R177" s="6"/>
      <c r="S177" s="6"/>
      <c r="T177" s="6"/>
      <c r="U177" s="6"/>
      <c r="V177" s="6"/>
    </row>
    <row r="178" spans="1:22" ht="25.05" customHeight="1">
      <c r="A178" s="50">
        <v>45901</v>
      </c>
      <c r="B178" s="29">
        <f>B177</f>
        <v>43800</v>
      </c>
      <c r="C178" s="29">
        <f>ROUND(B178*58%,0)</f>
        <v>25404</v>
      </c>
      <c r="D178" s="51">
        <f>SUM(B178:C178)</f>
        <v>69204</v>
      </c>
      <c r="E178" s="29">
        <f>E177</f>
        <v>43800</v>
      </c>
      <c r="F178" s="29">
        <f>ROUND(E178*55%,0)</f>
        <v>24090</v>
      </c>
      <c r="G178" s="51">
        <f>SUM(E178:F178)</f>
        <v>67890</v>
      </c>
      <c r="H178" s="29">
        <f>B178-E178</f>
        <v>0</v>
      </c>
      <c r="I178" s="29">
        <f>C178-F178</f>
        <v>1314</v>
      </c>
      <c r="J178" s="51">
        <f>D178-G178</f>
        <v>1314</v>
      </c>
      <c r="K178" s="52">
        <f>J178</f>
        <v>1314</v>
      </c>
      <c r="L178" s="53">
        <f>J178-K178</f>
        <v>0</v>
      </c>
      <c r="O178" s="6"/>
      <c r="Q178" s="6"/>
      <c r="R178" s="6"/>
      <c r="S178" s="6"/>
      <c r="T178" s="6"/>
      <c r="U178" s="6"/>
      <c r="V178" s="6"/>
    </row>
    <row r="179" spans="1:22" ht="25.05" customHeight="1">
      <c r="A179" s="30" t="s">
        <v>46</v>
      </c>
      <c r="B179" s="31">
        <f>SUM(B176:B178)</f>
        <v>131400</v>
      </c>
      <c r="C179" s="31">
        <f>SUM(C176:C178)</f>
        <v>76212</v>
      </c>
      <c r="D179" s="31">
        <f>SUM(D176:D178)</f>
        <v>207612</v>
      </c>
      <c r="E179" s="31">
        <f>SUM(E176:E178)</f>
        <v>131400</v>
      </c>
      <c r="F179" s="31">
        <f>SUM(F176:F178)</f>
        <v>72270</v>
      </c>
      <c r="G179" s="31">
        <f>SUM(G176:G178)</f>
        <v>203670</v>
      </c>
      <c r="H179" s="31">
        <f>SUM(H176:H178)</f>
        <v>0</v>
      </c>
      <c r="I179" s="31">
        <f>SUM(I176:I178)</f>
        <v>3942</v>
      </c>
      <c r="J179" s="31">
        <f>SUM(J176:J178)</f>
        <v>3942</v>
      </c>
      <c r="K179" s="31">
        <f>SUM(K176:K178)</f>
        <v>3942</v>
      </c>
      <c r="L179" s="31">
        <f>SUM(L176:L178)</f>
        <v>0</v>
      </c>
      <c r="O179" s="9"/>
      <c r="Q179" s="9"/>
      <c r="R179" s="9"/>
      <c r="S179" s="9"/>
      <c r="T179" s="9"/>
      <c r="U179" s="9"/>
      <c r="V179" s="9"/>
    </row>
    <row r="180" spans="1:22" ht="21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O180" s="9"/>
      <c r="Q180" s="9"/>
      <c r="R180" s="9"/>
      <c r="S180" s="9"/>
      <c r="T180" s="9"/>
      <c r="U180" s="9"/>
      <c r="V180" s="9"/>
    </row>
    <row r="181" spans="1:22" ht="21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O181" s="9"/>
      <c r="Q181" s="9"/>
      <c r="R181" s="9"/>
      <c r="S181" s="9"/>
      <c r="T181" s="9"/>
      <c r="U181" s="9"/>
      <c r="V181" s="9"/>
    </row>
    <row r="182" spans="1:22" ht="21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O182" s="6"/>
      <c r="Q182" s="6"/>
      <c r="R182" s="6"/>
      <c r="S182" s="6"/>
      <c r="T182" s="6"/>
      <c r="U182" s="6"/>
      <c r="V182" s="6"/>
    </row>
    <row r="183" spans="1:22" ht="21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O183" s="9"/>
      <c r="Q183" s="9"/>
      <c r="R183" s="9"/>
      <c r="S183" s="9"/>
      <c r="T183" s="9"/>
      <c r="U183" s="9"/>
      <c r="V183" s="9"/>
    </row>
    <row r="184" spans="1:22" ht="21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O184" s="9"/>
      <c r="P184" s="9"/>
      <c r="Q184" s="9"/>
      <c r="R184" s="9"/>
      <c r="S184" s="9"/>
      <c r="T184" s="9"/>
      <c r="U184" s="9"/>
      <c r="V184" s="9"/>
    </row>
    <row r="185" spans="1:22" s="16" customFormat="1" ht="21" customHeight="1">
      <c r="A185" s="15" t="s">
        <v>37</v>
      </c>
      <c r="B185" s="46" t="str">
        <f>MASTER!B20</f>
        <v>EMPLOYEE 16</v>
      </c>
      <c r="C185" s="61"/>
      <c r="D185" s="61"/>
      <c r="E185" s="61"/>
      <c r="F185" s="62"/>
      <c r="G185" s="47" t="s">
        <v>38</v>
      </c>
      <c r="H185" s="63"/>
      <c r="I185" s="64" t="str">
        <f>MASTER!C20</f>
        <v>SR TEACHER</v>
      </c>
      <c r="J185" s="64"/>
      <c r="K185" s="64"/>
      <c r="L185" s="64"/>
      <c r="N185" s="17"/>
      <c r="O185" s="18"/>
      <c r="Q185" s="18"/>
      <c r="R185" s="18"/>
      <c r="S185" s="18"/>
      <c r="T185" s="18"/>
      <c r="U185" s="18"/>
      <c r="V185" s="18"/>
    </row>
    <row r="186" spans="1:22" ht="21" customHeight="1">
      <c r="A186" s="48" t="s">
        <v>39</v>
      </c>
      <c r="B186" s="65" t="s">
        <v>40</v>
      </c>
      <c r="C186" s="66"/>
      <c r="D186" s="67"/>
      <c r="E186" s="65" t="s">
        <v>41</v>
      </c>
      <c r="F186" s="66"/>
      <c r="G186" s="67"/>
      <c r="H186" s="65" t="s">
        <v>42</v>
      </c>
      <c r="I186" s="66"/>
      <c r="J186" s="67"/>
      <c r="K186" s="32" t="s">
        <v>52</v>
      </c>
      <c r="L186" s="68" t="s">
        <v>43</v>
      </c>
      <c r="O186" s="9"/>
      <c r="Q186" s="9"/>
      <c r="R186" s="9"/>
      <c r="S186" s="9"/>
      <c r="T186" s="9"/>
      <c r="U186" s="9"/>
      <c r="V186" s="9"/>
    </row>
    <row r="187" spans="1:22" ht="21" customHeight="1">
      <c r="A187" s="69"/>
      <c r="B187" s="70" t="s">
        <v>44</v>
      </c>
      <c r="C187" s="70" t="s">
        <v>45</v>
      </c>
      <c r="D187" s="70" t="s">
        <v>46</v>
      </c>
      <c r="E187" s="70" t="s">
        <v>44</v>
      </c>
      <c r="F187" s="70" t="s">
        <v>45</v>
      </c>
      <c r="G187" s="70" t="s">
        <v>46</v>
      </c>
      <c r="H187" s="70" t="s">
        <v>44</v>
      </c>
      <c r="I187" s="70" t="s">
        <v>45</v>
      </c>
      <c r="J187" s="70" t="s">
        <v>46</v>
      </c>
      <c r="K187" s="33" t="str">
        <f>MASTER!E20</f>
        <v>GPF</v>
      </c>
      <c r="L187" s="71"/>
      <c r="O187" s="9"/>
      <c r="Q187" s="9"/>
      <c r="R187" s="9"/>
      <c r="S187" s="9"/>
      <c r="T187" s="9"/>
      <c r="U187" s="9"/>
      <c r="V187" s="9"/>
    </row>
    <row r="188" spans="1:22" ht="25.05" customHeight="1">
      <c r="A188" s="50">
        <v>45839</v>
      </c>
      <c r="B188" s="29">
        <f>MASTER!D20</f>
        <v>53900</v>
      </c>
      <c r="C188" s="29">
        <f>ROUND(B188*58%,0)</f>
        <v>31262</v>
      </c>
      <c r="D188" s="51">
        <f>SUM(B188:C188)</f>
        <v>85162</v>
      </c>
      <c r="E188" s="29">
        <f>B188</f>
        <v>53900</v>
      </c>
      <c r="F188" s="29">
        <f>ROUND(E188*55%,0)</f>
        <v>29645</v>
      </c>
      <c r="G188" s="51">
        <f>SUM(E188:F188)</f>
        <v>83545</v>
      </c>
      <c r="H188" s="29">
        <f>B188-E188</f>
        <v>0</v>
      </c>
      <c r="I188" s="29">
        <f>C188-F188</f>
        <v>1617</v>
      </c>
      <c r="J188" s="51">
        <f>D188-G188</f>
        <v>1617</v>
      </c>
      <c r="K188" s="52">
        <f>J188</f>
        <v>1617</v>
      </c>
      <c r="L188" s="53">
        <f>J188-K188</f>
        <v>0</v>
      </c>
      <c r="O188" s="9"/>
      <c r="Q188" s="9"/>
      <c r="R188" s="9"/>
      <c r="S188" s="9"/>
      <c r="T188" s="9"/>
      <c r="U188" s="9"/>
      <c r="V188" s="9"/>
    </row>
    <row r="189" spans="1:22" ht="25.05" customHeight="1">
      <c r="A189" s="50">
        <v>45870</v>
      </c>
      <c r="B189" s="29">
        <f>B188</f>
        <v>53900</v>
      </c>
      <c r="C189" s="29">
        <f>ROUND(B189*58%,0)</f>
        <v>31262</v>
      </c>
      <c r="D189" s="51">
        <f>SUM(B189:C189)</f>
        <v>85162</v>
      </c>
      <c r="E189" s="29">
        <f>E188</f>
        <v>53900</v>
      </c>
      <c r="F189" s="29">
        <f>ROUND(E189*55%,0)</f>
        <v>29645</v>
      </c>
      <c r="G189" s="51">
        <f>SUM(E189:F189)</f>
        <v>83545</v>
      </c>
      <c r="H189" s="29">
        <f>B189-E189</f>
        <v>0</v>
      </c>
      <c r="I189" s="29">
        <f>C189-F189</f>
        <v>1617</v>
      </c>
      <c r="J189" s="51">
        <f>D189-G189</f>
        <v>1617</v>
      </c>
      <c r="K189" s="52">
        <f>J189</f>
        <v>1617</v>
      </c>
      <c r="L189" s="53">
        <f>J189-K189</f>
        <v>0</v>
      </c>
      <c r="O189" s="6"/>
      <c r="Q189" s="6"/>
      <c r="R189" s="6"/>
      <c r="S189" s="6"/>
      <c r="T189" s="6"/>
      <c r="U189" s="6"/>
      <c r="V189" s="6"/>
    </row>
    <row r="190" spans="1:22" ht="25.05" customHeight="1">
      <c r="A190" s="50">
        <v>45901</v>
      </c>
      <c r="B190" s="29">
        <f>B189</f>
        <v>53900</v>
      </c>
      <c r="C190" s="29">
        <f>ROUND(B190*58%,0)</f>
        <v>31262</v>
      </c>
      <c r="D190" s="51">
        <f>SUM(B190:C190)</f>
        <v>85162</v>
      </c>
      <c r="E190" s="29">
        <f>E189</f>
        <v>53900</v>
      </c>
      <c r="F190" s="29">
        <f>ROUND(E190*55%,0)</f>
        <v>29645</v>
      </c>
      <c r="G190" s="51">
        <f>SUM(E190:F190)</f>
        <v>83545</v>
      </c>
      <c r="H190" s="29">
        <f>B190-E190</f>
        <v>0</v>
      </c>
      <c r="I190" s="29">
        <f>C190-F190</f>
        <v>1617</v>
      </c>
      <c r="J190" s="51">
        <f>D190-G190</f>
        <v>1617</v>
      </c>
      <c r="K190" s="52">
        <f>J190</f>
        <v>1617</v>
      </c>
      <c r="L190" s="53">
        <f>J190-K190</f>
        <v>0</v>
      </c>
      <c r="O190" s="6"/>
      <c r="Q190" s="6"/>
      <c r="R190" s="6"/>
      <c r="S190" s="6"/>
      <c r="T190" s="6"/>
      <c r="U190" s="6"/>
      <c r="V190" s="6"/>
    </row>
    <row r="191" spans="1:22" ht="25.05" customHeight="1">
      <c r="A191" s="30" t="s">
        <v>46</v>
      </c>
      <c r="B191" s="31">
        <f>SUM(B188:B190)</f>
        <v>161700</v>
      </c>
      <c r="C191" s="31">
        <f>SUM(C188:C190)</f>
        <v>93786</v>
      </c>
      <c r="D191" s="31">
        <f>SUM(D188:D190)</f>
        <v>255486</v>
      </c>
      <c r="E191" s="31">
        <f>SUM(E188:E190)</f>
        <v>161700</v>
      </c>
      <c r="F191" s="31">
        <f>SUM(F188:F190)</f>
        <v>88935</v>
      </c>
      <c r="G191" s="31">
        <f>SUM(G188:G190)</f>
        <v>250635</v>
      </c>
      <c r="H191" s="31">
        <f>SUM(H188:H190)</f>
        <v>0</v>
      </c>
      <c r="I191" s="31">
        <f>SUM(I188:I190)</f>
        <v>4851</v>
      </c>
      <c r="J191" s="31">
        <f>SUM(J188:J190)</f>
        <v>4851</v>
      </c>
      <c r="K191" s="31">
        <f>SUM(K188:K190)</f>
        <v>4851</v>
      </c>
      <c r="L191" s="31">
        <f>SUM(L188:L190)</f>
        <v>0</v>
      </c>
      <c r="O191" s="9"/>
      <c r="Q191" s="9"/>
      <c r="R191" s="9"/>
      <c r="S191" s="9"/>
      <c r="T191" s="9"/>
      <c r="U191" s="9"/>
      <c r="V191" s="9"/>
    </row>
    <row r="192" spans="1:22" ht="21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O192" s="9"/>
      <c r="Q192" s="9"/>
      <c r="R192" s="9"/>
      <c r="S192" s="9"/>
      <c r="T192" s="9"/>
      <c r="U192" s="9"/>
      <c r="V192" s="9"/>
    </row>
    <row r="193" spans="1:22" ht="21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O193" s="9"/>
      <c r="Q193" s="9"/>
      <c r="R193" s="9"/>
      <c r="S193" s="9"/>
      <c r="T193" s="9"/>
      <c r="U193" s="9"/>
      <c r="V193" s="9"/>
    </row>
    <row r="194" spans="1:22" ht="21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O194" s="6"/>
      <c r="Q194" s="6"/>
      <c r="R194" s="6"/>
      <c r="S194" s="6"/>
      <c r="T194" s="6"/>
      <c r="U194" s="6"/>
      <c r="V194" s="6"/>
    </row>
    <row r="195" spans="1:22" ht="21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O195" s="9"/>
      <c r="Q195" s="9"/>
      <c r="R195" s="9"/>
      <c r="S195" s="9"/>
      <c r="T195" s="9"/>
      <c r="U195" s="9"/>
      <c r="V195" s="9"/>
    </row>
    <row r="196" spans="1:22" ht="21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O196" s="9"/>
      <c r="P196" s="9"/>
      <c r="Q196" s="9"/>
      <c r="R196" s="9"/>
      <c r="S196" s="9"/>
      <c r="T196" s="9"/>
      <c r="U196" s="9"/>
      <c r="V196" s="9"/>
    </row>
    <row r="197" spans="1:22" s="16" customFormat="1" ht="21" customHeight="1">
      <c r="A197" s="15" t="s">
        <v>37</v>
      </c>
      <c r="B197" s="46" t="str">
        <f>MASTER!B21</f>
        <v>EMPLOYEE 17</v>
      </c>
      <c r="C197" s="61"/>
      <c r="D197" s="61"/>
      <c r="E197" s="61"/>
      <c r="F197" s="62"/>
      <c r="G197" s="47" t="s">
        <v>38</v>
      </c>
      <c r="H197" s="63"/>
      <c r="I197" s="64" t="str">
        <f>MASTER!C21</f>
        <v>AAO</v>
      </c>
      <c r="J197" s="64"/>
      <c r="K197" s="64"/>
      <c r="L197" s="64"/>
      <c r="N197" s="17"/>
      <c r="O197" s="18"/>
      <c r="Q197" s="18"/>
      <c r="R197" s="18"/>
      <c r="S197" s="18"/>
      <c r="T197" s="18"/>
      <c r="U197" s="18"/>
      <c r="V197" s="18"/>
    </row>
    <row r="198" spans="1:22" ht="21" customHeight="1">
      <c r="A198" s="48" t="s">
        <v>39</v>
      </c>
      <c r="B198" s="65" t="s">
        <v>40</v>
      </c>
      <c r="C198" s="66"/>
      <c r="D198" s="67"/>
      <c r="E198" s="65" t="s">
        <v>41</v>
      </c>
      <c r="F198" s="66"/>
      <c r="G198" s="67"/>
      <c r="H198" s="65" t="s">
        <v>42</v>
      </c>
      <c r="I198" s="66"/>
      <c r="J198" s="67"/>
      <c r="K198" s="32" t="s">
        <v>52</v>
      </c>
      <c r="L198" s="68" t="s">
        <v>43</v>
      </c>
      <c r="O198" s="9"/>
      <c r="Q198" s="9"/>
      <c r="R198" s="9"/>
      <c r="S198" s="9"/>
      <c r="T198" s="9"/>
      <c r="U198" s="9"/>
      <c r="V198" s="9"/>
    </row>
    <row r="199" spans="1:22" ht="21" customHeight="1">
      <c r="A199" s="69"/>
      <c r="B199" s="70" t="s">
        <v>44</v>
      </c>
      <c r="C199" s="70" t="s">
        <v>45</v>
      </c>
      <c r="D199" s="70" t="s">
        <v>46</v>
      </c>
      <c r="E199" s="70" t="s">
        <v>44</v>
      </c>
      <c r="F199" s="70" t="s">
        <v>45</v>
      </c>
      <c r="G199" s="70" t="s">
        <v>46</v>
      </c>
      <c r="H199" s="70" t="s">
        <v>44</v>
      </c>
      <c r="I199" s="70" t="s">
        <v>45</v>
      </c>
      <c r="J199" s="70" t="s">
        <v>46</v>
      </c>
      <c r="K199" s="33" t="str">
        <f>MASTER!E21</f>
        <v>GPF</v>
      </c>
      <c r="L199" s="71"/>
      <c r="O199" s="9"/>
      <c r="Q199" s="9"/>
      <c r="R199" s="9"/>
      <c r="S199" s="9"/>
      <c r="T199" s="9"/>
      <c r="U199" s="9"/>
      <c r="V199" s="9"/>
    </row>
    <row r="200" spans="1:22" ht="25.05" customHeight="1">
      <c r="A200" s="50">
        <v>45839</v>
      </c>
      <c r="B200" s="29">
        <f>MASTER!D21</f>
        <v>46100</v>
      </c>
      <c r="C200" s="29">
        <f>ROUND(B200*58%,0)</f>
        <v>26738</v>
      </c>
      <c r="D200" s="51">
        <f>SUM(B200:C200)</f>
        <v>72838</v>
      </c>
      <c r="E200" s="29">
        <f>B200</f>
        <v>46100</v>
      </c>
      <c r="F200" s="29">
        <f>ROUND(E200*55%,0)</f>
        <v>25355</v>
      </c>
      <c r="G200" s="51">
        <f>SUM(E200:F200)</f>
        <v>71455</v>
      </c>
      <c r="H200" s="29">
        <f>B200-E200</f>
        <v>0</v>
      </c>
      <c r="I200" s="29">
        <f>C200-F200</f>
        <v>1383</v>
      </c>
      <c r="J200" s="51">
        <f>D200-G200</f>
        <v>1383</v>
      </c>
      <c r="K200" s="52">
        <f>J200</f>
        <v>1383</v>
      </c>
      <c r="L200" s="53">
        <f>J200-K200</f>
        <v>0</v>
      </c>
      <c r="O200" s="9"/>
      <c r="Q200" s="9"/>
      <c r="R200" s="9"/>
      <c r="S200" s="9"/>
      <c r="T200" s="9"/>
      <c r="U200" s="9"/>
      <c r="V200" s="9"/>
    </row>
    <row r="201" spans="1:22" ht="25.05" customHeight="1">
      <c r="A201" s="50">
        <v>45870</v>
      </c>
      <c r="B201" s="29">
        <f>B200</f>
        <v>46100</v>
      </c>
      <c r="C201" s="29">
        <f>ROUND(B201*58%,0)</f>
        <v>26738</v>
      </c>
      <c r="D201" s="51">
        <f>SUM(B201:C201)</f>
        <v>72838</v>
      </c>
      <c r="E201" s="29">
        <f>E200</f>
        <v>46100</v>
      </c>
      <c r="F201" s="29">
        <f>ROUND(E201*55%,0)</f>
        <v>25355</v>
      </c>
      <c r="G201" s="51">
        <f>SUM(E201:F201)</f>
        <v>71455</v>
      </c>
      <c r="H201" s="29">
        <f>B201-E201</f>
        <v>0</v>
      </c>
      <c r="I201" s="29">
        <f>C201-F201</f>
        <v>1383</v>
      </c>
      <c r="J201" s="51">
        <f>D201-G201</f>
        <v>1383</v>
      </c>
      <c r="K201" s="52">
        <f>J201</f>
        <v>1383</v>
      </c>
      <c r="L201" s="53">
        <f>J201-K201</f>
        <v>0</v>
      </c>
      <c r="O201" s="6"/>
      <c r="Q201" s="6"/>
      <c r="R201" s="6"/>
      <c r="S201" s="6"/>
      <c r="T201" s="6"/>
      <c r="U201" s="6"/>
      <c r="V201" s="6"/>
    </row>
    <row r="202" spans="1:22" ht="25.05" customHeight="1">
      <c r="A202" s="50">
        <v>45901</v>
      </c>
      <c r="B202" s="29">
        <f>B201</f>
        <v>46100</v>
      </c>
      <c r="C202" s="29">
        <f>ROUND(B202*58%,0)</f>
        <v>26738</v>
      </c>
      <c r="D202" s="51">
        <f>SUM(B202:C202)</f>
        <v>72838</v>
      </c>
      <c r="E202" s="29">
        <f>E201</f>
        <v>46100</v>
      </c>
      <c r="F202" s="29">
        <f>ROUND(E202*55%,0)</f>
        <v>25355</v>
      </c>
      <c r="G202" s="51">
        <f>SUM(E202:F202)</f>
        <v>71455</v>
      </c>
      <c r="H202" s="29">
        <f>B202-E202</f>
        <v>0</v>
      </c>
      <c r="I202" s="29">
        <f>C202-F202</f>
        <v>1383</v>
      </c>
      <c r="J202" s="51">
        <f>D202-G202</f>
        <v>1383</v>
      </c>
      <c r="K202" s="52">
        <f>J202</f>
        <v>1383</v>
      </c>
      <c r="L202" s="53">
        <f>J202-K202</f>
        <v>0</v>
      </c>
      <c r="O202" s="6"/>
      <c r="Q202" s="6"/>
      <c r="R202" s="6"/>
      <c r="S202" s="6"/>
      <c r="T202" s="6"/>
      <c r="U202" s="6"/>
      <c r="V202" s="6"/>
    </row>
    <row r="203" spans="1:22" ht="25.05" customHeight="1">
      <c r="A203" s="30" t="s">
        <v>46</v>
      </c>
      <c r="B203" s="31">
        <f>SUM(B200:B202)</f>
        <v>138300</v>
      </c>
      <c r="C203" s="31">
        <f>SUM(C200:C202)</f>
        <v>80214</v>
      </c>
      <c r="D203" s="31">
        <f>SUM(D200:D202)</f>
        <v>218514</v>
      </c>
      <c r="E203" s="31">
        <f>SUM(E200:E202)</f>
        <v>138300</v>
      </c>
      <c r="F203" s="31">
        <f>SUM(F200:F202)</f>
        <v>76065</v>
      </c>
      <c r="G203" s="31">
        <f>SUM(G200:G202)</f>
        <v>214365</v>
      </c>
      <c r="H203" s="31">
        <f>SUM(H200:H202)</f>
        <v>0</v>
      </c>
      <c r="I203" s="31">
        <f>SUM(I200:I202)</f>
        <v>4149</v>
      </c>
      <c r="J203" s="31">
        <f>SUM(J200:J202)</f>
        <v>4149</v>
      </c>
      <c r="K203" s="31">
        <f>SUM(K200:K202)</f>
        <v>4149</v>
      </c>
      <c r="L203" s="31">
        <f>SUM(L200:L202)</f>
        <v>0</v>
      </c>
      <c r="O203" s="9"/>
      <c r="Q203" s="9"/>
      <c r="R203" s="9"/>
      <c r="S203" s="9"/>
      <c r="T203" s="9"/>
      <c r="U203" s="9"/>
      <c r="V203" s="9"/>
    </row>
    <row r="204" spans="1:22" ht="21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O204" s="9"/>
      <c r="Q204" s="9"/>
      <c r="R204" s="9"/>
      <c r="S204" s="9"/>
      <c r="T204" s="9"/>
      <c r="U204" s="9"/>
      <c r="V204" s="9"/>
    </row>
    <row r="205" spans="1:22" ht="21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O205" s="9"/>
      <c r="Q205" s="9"/>
      <c r="R205" s="9"/>
      <c r="S205" s="9"/>
      <c r="T205" s="9"/>
      <c r="U205" s="9"/>
      <c r="V205" s="9"/>
    </row>
    <row r="206" spans="1:22" ht="21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O206" s="6"/>
      <c r="Q206" s="6"/>
      <c r="R206" s="6"/>
      <c r="S206" s="6"/>
      <c r="T206" s="6"/>
      <c r="U206" s="6"/>
      <c r="V206" s="6"/>
    </row>
    <row r="207" spans="1:22" ht="21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O207" s="9"/>
      <c r="Q207" s="9"/>
      <c r="R207" s="9"/>
      <c r="S207" s="9"/>
      <c r="T207" s="9"/>
      <c r="U207" s="9"/>
      <c r="V207" s="9"/>
    </row>
    <row r="208" spans="1:22" ht="21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O208" s="9"/>
      <c r="P208" s="9"/>
      <c r="Q208" s="9"/>
      <c r="R208" s="9"/>
      <c r="S208" s="9"/>
      <c r="T208" s="9"/>
      <c r="U208" s="9"/>
      <c r="V208" s="9"/>
    </row>
    <row r="209" spans="1:22" s="16" customFormat="1" ht="21" customHeight="1">
      <c r="A209" s="15" t="s">
        <v>37</v>
      </c>
      <c r="B209" s="46" t="str">
        <f>MASTER!B22</f>
        <v>EMPLOYEE 18</v>
      </c>
      <c r="C209" s="61"/>
      <c r="D209" s="61"/>
      <c r="E209" s="61"/>
      <c r="F209" s="62"/>
      <c r="G209" s="47" t="s">
        <v>38</v>
      </c>
      <c r="H209" s="63"/>
      <c r="I209" s="64" t="str">
        <f>MASTER!C22</f>
        <v>LECTURER</v>
      </c>
      <c r="J209" s="64"/>
      <c r="K209" s="64"/>
      <c r="L209" s="64"/>
      <c r="N209" s="17"/>
      <c r="O209" s="18"/>
      <c r="Q209" s="18"/>
      <c r="R209" s="18"/>
      <c r="S209" s="18"/>
      <c r="T209" s="18"/>
      <c r="U209" s="18"/>
      <c r="V209" s="18"/>
    </row>
    <row r="210" spans="1:22" ht="21" customHeight="1">
      <c r="A210" s="48" t="s">
        <v>39</v>
      </c>
      <c r="B210" s="65" t="s">
        <v>40</v>
      </c>
      <c r="C210" s="66"/>
      <c r="D210" s="67"/>
      <c r="E210" s="65" t="s">
        <v>41</v>
      </c>
      <c r="F210" s="66"/>
      <c r="G210" s="67"/>
      <c r="H210" s="65" t="s">
        <v>42</v>
      </c>
      <c r="I210" s="66"/>
      <c r="J210" s="67"/>
      <c r="K210" s="32" t="s">
        <v>52</v>
      </c>
      <c r="L210" s="68" t="s">
        <v>43</v>
      </c>
      <c r="O210" s="9"/>
      <c r="Q210" s="9"/>
      <c r="R210" s="9"/>
      <c r="S210" s="9"/>
      <c r="T210" s="9"/>
      <c r="U210" s="9"/>
      <c r="V210" s="9"/>
    </row>
    <row r="211" spans="1:22" ht="21" customHeight="1">
      <c r="A211" s="69"/>
      <c r="B211" s="70" t="s">
        <v>44</v>
      </c>
      <c r="C211" s="70" t="s">
        <v>45</v>
      </c>
      <c r="D211" s="70" t="s">
        <v>46</v>
      </c>
      <c r="E211" s="70" t="s">
        <v>44</v>
      </c>
      <c r="F211" s="70" t="s">
        <v>45</v>
      </c>
      <c r="G211" s="70" t="s">
        <v>46</v>
      </c>
      <c r="H211" s="70" t="s">
        <v>44</v>
      </c>
      <c r="I211" s="70" t="s">
        <v>45</v>
      </c>
      <c r="J211" s="70" t="s">
        <v>46</v>
      </c>
      <c r="K211" s="33" t="str">
        <f>MASTER!E22</f>
        <v>GPF 2004</v>
      </c>
      <c r="L211" s="71"/>
      <c r="O211" s="9"/>
      <c r="Q211" s="9"/>
      <c r="R211" s="9"/>
      <c r="S211" s="9"/>
      <c r="T211" s="9"/>
      <c r="U211" s="9"/>
      <c r="V211" s="9"/>
    </row>
    <row r="212" spans="1:22" ht="25.05" customHeight="1">
      <c r="A212" s="50">
        <v>45839</v>
      </c>
      <c r="B212" s="29">
        <f>MASTER!D22</f>
        <v>49900</v>
      </c>
      <c r="C212" s="29">
        <f>ROUND(B212*58%,0)</f>
        <v>28942</v>
      </c>
      <c r="D212" s="51">
        <f>SUM(B212:C212)</f>
        <v>78842</v>
      </c>
      <c r="E212" s="29">
        <f>B212</f>
        <v>49900</v>
      </c>
      <c r="F212" s="29">
        <f>ROUND(E212*55%,0)</f>
        <v>27445</v>
      </c>
      <c r="G212" s="51">
        <f>SUM(E212:F212)</f>
        <v>77345</v>
      </c>
      <c r="H212" s="29">
        <f>B212-E212</f>
        <v>0</v>
      </c>
      <c r="I212" s="29">
        <f>C212-F212</f>
        <v>1497</v>
      </c>
      <c r="J212" s="51">
        <f>D212-G212</f>
        <v>1497</v>
      </c>
      <c r="K212" s="52">
        <f>J212</f>
        <v>1497</v>
      </c>
      <c r="L212" s="53">
        <f>J212-K212</f>
        <v>0</v>
      </c>
      <c r="O212" s="9"/>
      <c r="Q212" s="9"/>
      <c r="R212" s="9"/>
      <c r="S212" s="9"/>
      <c r="T212" s="9"/>
      <c r="U212" s="9"/>
      <c r="V212" s="9"/>
    </row>
    <row r="213" spans="1:22" ht="25.05" customHeight="1">
      <c r="A213" s="50">
        <v>45870</v>
      </c>
      <c r="B213" s="29">
        <f>B212</f>
        <v>49900</v>
      </c>
      <c r="C213" s="29">
        <f>ROUND(B213*58%,0)</f>
        <v>28942</v>
      </c>
      <c r="D213" s="51">
        <f>SUM(B213:C213)</f>
        <v>78842</v>
      </c>
      <c r="E213" s="29">
        <f>E212</f>
        <v>49900</v>
      </c>
      <c r="F213" s="29">
        <f>ROUND(E213*55%,0)</f>
        <v>27445</v>
      </c>
      <c r="G213" s="51">
        <f>SUM(E213:F213)</f>
        <v>77345</v>
      </c>
      <c r="H213" s="29">
        <f>B213-E213</f>
        <v>0</v>
      </c>
      <c r="I213" s="29">
        <f>C213-F213</f>
        <v>1497</v>
      </c>
      <c r="J213" s="51">
        <f>D213-G213</f>
        <v>1497</v>
      </c>
      <c r="K213" s="52">
        <f>J213</f>
        <v>1497</v>
      </c>
      <c r="L213" s="53">
        <f>J213-K213</f>
        <v>0</v>
      </c>
      <c r="O213" s="6"/>
      <c r="Q213" s="6"/>
      <c r="R213" s="6"/>
      <c r="S213" s="6"/>
      <c r="T213" s="6"/>
      <c r="U213" s="6"/>
      <c r="V213" s="6"/>
    </row>
    <row r="214" spans="1:22" ht="25.05" customHeight="1">
      <c r="A214" s="50">
        <v>45901</v>
      </c>
      <c r="B214" s="29">
        <f>B213</f>
        <v>49900</v>
      </c>
      <c r="C214" s="29">
        <f>ROUND(B214*58%,0)</f>
        <v>28942</v>
      </c>
      <c r="D214" s="51">
        <f>SUM(B214:C214)</f>
        <v>78842</v>
      </c>
      <c r="E214" s="29">
        <f>E213</f>
        <v>49900</v>
      </c>
      <c r="F214" s="29">
        <f>ROUND(E214*55%,0)</f>
        <v>27445</v>
      </c>
      <c r="G214" s="51">
        <f>SUM(E214:F214)</f>
        <v>77345</v>
      </c>
      <c r="H214" s="29">
        <f>B214-E214</f>
        <v>0</v>
      </c>
      <c r="I214" s="29">
        <f>C214-F214</f>
        <v>1497</v>
      </c>
      <c r="J214" s="51">
        <f>D214-G214</f>
        <v>1497</v>
      </c>
      <c r="K214" s="52">
        <f>J214</f>
        <v>1497</v>
      </c>
      <c r="L214" s="53">
        <f>J214-K214</f>
        <v>0</v>
      </c>
      <c r="O214" s="6"/>
      <c r="Q214" s="6"/>
      <c r="R214" s="6"/>
      <c r="S214" s="6"/>
      <c r="T214" s="6"/>
      <c r="U214" s="6"/>
      <c r="V214" s="6"/>
    </row>
    <row r="215" spans="1:22" ht="25.05" customHeight="1">
      <c r="A215" s="30" t="s">
        <v>46</v>
      </c>
      <c r="B215" s="31">
        <f>SUM(B212:B214)</f>
        <v>149700</v>
      </c>
      <c r="C215" s="31">
        <f>SUM(C212:C214)</f>
        <v>86826</v>
      </c>
      <c r="D215" s="31">
        <f>SUM(D212:D214)</f>
        <v>236526</v>
      </c>
      <c r="E215" s="31">
        <f>SUM(E212:E214)</f>
        <v>149700</v>
      </c>
      <c r="F215" s="31">
        <f>SUM(F212:F214)</f>
        <v>82335</v>
      </c>
      <c r="G215" s="31">
        <f>SUM(G212:G214)</f>
        <v>232035</v>
      </c>
      <c r="H215" s="31">
        <f>SUM(H212:H214)</f>
        <v>0</v>
      </c>
      <c r="I215" s="31">
        <f>SUM(I212:I214)</f>
        <v>4491</v>
      </c>
      <c r="J215" s="31">
        <f>SUM(J212:J214)</f>
        <v>4491</v>
      </c>
      <c r="K215" s="31">
        <f>SUM(K212:K214)</f>
        <v>4491</v>
      </c>
      <c r="L215" s="31">
        <f>SUM(L212:L214)</f>
        <v>0</v>
      </c>
      <c r="O215" s="9"/>
      <c r="Q215" s="9"/>
      <c r="R215" s="9"/>
      <c r="S215" s="9"/>
      <c r="T215" s="9"/>
      <c r="U215" s="9"/>
      <c r="V215" s="9"/>
    </row>
    <row r="216" spans="1:22" ht="21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O216" s="9"/>
      <c r="Q216" s="9"/>
      <c r="R216" s="9"/>
      <c r="S216" s="9"/>
      <c r="T216" s="9"/>
      <c r="U216" s="9"/>
      <c r="V216" s="9"/>
    </row>
    <row r="217" spans="1:22" ht="21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O217" s="9"/>
      <c r="Q217" s="9"/>
      <c r="R217" s="9"/>
      <c r="S217" s="9"/>
      <c r="T217" s="9"/>
      <c r="U217" s="9"/>
      <c r="V217" s="9"/>
    </row>
    <row r="218" spans="1:22" ht="21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O218" s="6"/>
      <c r="Q218" s="6"/>
      <c r="R218" s="6"/>
      <c r="S218" s="6"/>
      <c r="T218" s="6"/>
      <c r="U218" s="6"/>
      <c r="V218" s="6"/>
    </row>
    <row r="219" spans="1:22" ht="21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O219" s="9"/>
      <c r="Q219" s="9"/>
      <c r="R219" s="9"/>
      <c r="S219" s="9"/>
      <c r="T219" s="9"/>
      <c r="U219" s="9"/>
      <c r="V219" s="9"/>
    </row>
    <row r="220" spans="1:22" ht="21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O220" s="9"/>
      <c r="P220" s="9"/>
      <c r="Q220" s="9"/>
      <c r="R220" s="9"/>
      <c r="S220" s="9"/>
      <c r="T220" s="9"/>
      <c r="U220" s="9"/>
      <c r="V220" s="9"/>
    </row>
    <row r="221" spans="1:22" s="16" customFormat="1" ht="21" customHeight="1">
      <c r="A221" s="15" t="s">
        <v>37</v>
      </c>
      <c r="B221" s="46" t="str">
        <f>MASTER!B23</f>
        <v>EMPLOYEE 19</v>
      </c>
      <c r="C221" s="61"/>
      <c r="D221" s="61"/>
      <c r="E221" s="61"/>
      <c r="F221" s="62"/>
      <c r="G221" s="47" t="s">
        <v>38</v>
      </c>
      <c r="H221" s="63"/>
      <c r="I221" s="64" t="str">
        <f>MASTER!C23</f>
        <v>LECTURER</v>
      </c>
      <c r="J221" s="64"/>
      <c r="K221" s="64"/>
      <c r="L221" s="64"/>
      <c r="N221" s="17"/>
      <c r="O221" s="18"/>
      <c r="Q221" s="18"/>
      <c r="R221" s="18"/>
      <c r="S221" s="18"/>
      <c r="T221" s="18"/>
      <c r="U221" s="18"/>
      <c r="V221" s="18"/>
    </row>
    <row r="222" spans="1:22" ht="21" customHeight="1">
      <c r="A222" s="48" t="s">
        <v>39</v>
      </c>
      <c r="B222" s="65" t="s">
        <v>40</v>
      </c>
      <c r="C222" s="66"/>
      <c r="D222" s="67"/>
      <c r="E222" s="65" t="s">
        <v>41</v>
      </c>
      <c r="F222" s="66"/>
      <c r="G222" s="67"/>
      <c r="H222" s="65" t="s">
        <v>42</v>
      </c>
      <c r="I222" s="66"/>
      <c r="J222" s="67"/>
      <c r="K222" s="32" t="s">
        <v>52</v>
      </c>
      <c r="L222" s="68" t="s">
        <v>43</v>
      </c>
      <c r="O222" s="9"/>
      <c r="Q222" s="9"/>
      <c r="R222" s="9"/>
      <c r="S222" s="9"/>
      <c r="T222" s="9"/>
      <c r="U222" s="9"/>
      <c r="V222" s="9"/>
    </row>
    <row r="223" spans="1:22" ht="21" customHeight="1">
      <c r="A223" s="69"/>
      <c r="B223" s="70" t="s">
        <v>44</v>
      </c>
      <c r="C223" s="70" t="s">
        <v>45</v>
      </c>
      <c r="D223" s="70" t="s">
        <v>46</v>
      </c>
      <c r="E223" s="70" t="s">
        <v>44</v>
      </c>
      <c r="F223" s="70" t="s">
        <v>45</v>
      </c>
      <c r="G223" s="70" t="s">
        <v>46</v>
      </c>
      <c r="H223" s="70" t="s">
        <v>44</v>
      </c>
      <c r="I223" s="70" t="s">
        <v>45</v>
      </c>
      <c r="J223" s="70" t="s">
        <v>46</v>
      </c>
      <c r="K223" s="33" t="str">
        <f>MASTER!E23</f>
        <v>GPF 2004</v>
      </c>
      <c r="L223" s="71"/>
      <c r="O223" s="9"/>
      <c r="Q223" s="9"/>
      <c r="R223" s="9"/>
      <c r="S223" s="9"/>
      <c r="T223" s="9"/>
      <c r="U223" s="9"/>
      <c r="V223" s="9"/>
    </row>
    <row r="224" spans="1:22" ht="25.05" customHeight="1">
      <c r="A224" s="50">
        <v>45839</v>
      </c>
      <c r="B224" s="29">
        <f>MASTER!D23</f>
        <v>49900</v>
      </c>
      <c r="C224" s="29">
        <f>ROUND(B224*58%,0)</f>
        <v>28942</v>
      </c>
      <c r="D224" s="51">
        <f>SUM(B224:C224)</f>
        <v>78842</v>
      </c>
      <c r="E224" s="29">
        <f>B224</f>
        <v>49900</v>
      </c>
      <c r="F224" s="29">
        <f>ROUND(E224*55%,0)</f>
        <v>27445</v>
      </c>
      <c r="G224" s="51">
        <f>SUM(E224:F224)</f>
        <v>77345</v>
      </c>
      <c r="H224" s="29">
        <f>B224-E224</f>
        <v>0</v>
      </c>
      <c r="I224" s="29">
        <f>C224-F224</f>
        <v>1497</v>
      </c>
      <c r="J224" s="51">
        <f>D224-G224</f>
        <v>1497</v>
      </c>
      <c r="K224" s="52">
        <f>J224</f>
        <v>1497</v>
      </c>
      <c r="L224" s="53">
        <f>J224-K224</f>
        <v>0</v>
      </c>
      <c r="O224" s="9"/>
      <c r="Q224" s="9"/>
      <c r="R224" s="9"/>
      <c r="S224" s="9"/>
      <c r="T224" s="9"/>
      <c r="U224" s="9"/>
      <c r="V224" s="9"/>
    </row>
    <row r="225" spans="1:22" ht="25.05" customHeight="1">
      <c r="A225" s="50">
        <v>45870</v>
      </c>
      <c r="B225" s="29">
        <f>B224</f>
        <v>49900</v>
      </c>
      <c r="C225" s="29">
        <f>ROUND(B225*58%,0)</f>
        <v>28942</v>
      </c>
      <c r="D225" s="51">
        <f>SUM(B225:C225)</f>
        <v>78842</v>
      </c>
      <c r="E225" s="29">
        <f>E224</f>
        <v>49900</v>
      </c>
      <c r="F225" s="29">
        <f>ROUND(E225*55%,0)</f>
        <v>27445</v>
      </c>
      <c r="G225" s="51">
        <f>SUM(E225:F225)</f>
        <v>77345</v>
      </c>
      <c r="H225" s="29">
        <f>B225-E225</f>
        <v>0</v>
      </c>
      <c r="I225" s="29">
        <f>C225-F225</f>
        <v>1497</v>
      </c>
      <c r="J225" s="51">
        <f>D225-G225</f>
        <v>1497</v>
      </c>
      <c r="K225" s="52">
        <f>J225</f>
        <v>1497</v>
      </c>
      <c r="L225" s="53">
        <f>J225-K225</f>
        <v>0</v>
      </c>
      <c r="O225" s="6"/>
      <c r="Q225" s="6"/>
      <c r="R225" s="6"/>
      <c r="S225" s="6"/>
      <c r="T225" s="6"/>
      <c r="U225" s="6"/>
      <c r="V225" s="6"/>
    </row>
    <row r="226" spans="1:22" ht="25.05" customHeight="1">
      <c r="A226" s="50">
        <v>45901</v>
      </c>
      <c r="B226" s="29">
        <f>B225</f>
        <v>49900</v>
      </c>
      <c r="C226" s="29">
        <f>ROUND(B226*58%,0)</f>
        <v>28942</v>
      </c>
      <c r="D226" s="51">
        <f>SUM(B226:C226)</f>
        <v>78842</v>
      </c>
      <c r="E226" s="29">
        <f>E225</f>
        <v>49900</v>
      </c>
      <c r="F226" s="29">
        <f>ROUND(E226*55%,0)</f>
        <v>27445</v>
      </c>
      <c r="G226" s="51">
        <f>SUM(E226:F226)</f>
        <v>77345</v>
      </c>
      <c r="H226" s="29">
        <f>B226-E226</f>
        <v>0</v>
      </c>
      <c r="I226" s="29">
        <f>C226-F226</f>
        <v>1497</v>
      </c>
      <c r="J226" s="51">
        <f>D226-G226</f>
        <v>1497</v>
      </c>
      <c r="K226" s="52">
        <f>J226</f>
        <v>1497</v>
      </c>
      <c r="L226" s="53">
        <f>J226-K226</f>
        <v>0</v>
      </c>
      <c r="O226" s="6"/>
      <c r="Q226" s="6"/>
      <c r="R226" s="6"/>
      <c r="S226" s="6"/>
      <c r="T226" s="6"/>
      <c r="U226" s="6"/>
      <c r="V226" s="6"/>
    </row>
    <row r="227" spans="1:22" ht="25.05" customHeight="1">
      <c r="A227" s="30" t="s">
        <v>46</v>
      </c>
      <c r="B227" s="31">
        <f>SUM(B224:B226)</f>
        <v>149700</v>
      </c>
      <c r="C227" s="31">
        <f>SUM(C224:C226)</f>
        <v>86826</v>
      </c>
      <c r="D227" s="31">
        <f>SUM(D224:D226)</f>
        <v>236526</v>
      </c>
      <c r="E227" s="31">
        <f>SUM(E224:E226)</f>
        <v>149700</v>
      </c>
      <c r="F227" s="31">
        <f>SUM(F224:F226)</f>
        <v>82335</v>
      </c>
      <c r="G227" s="31">
        <f>SUM(G224:G226)</f>
        <v>232035</v>
      </c>
      <c r="H227" s="31">
        <f>SUM(H224:H226)</f>
        <v>0</v>
      </c>
      <c r="I227" s="31">
        <f>SUM(I224:I226)</f>
        <v>4491</v>
      </c>
      <c r="J227" s="31">
        <f>SUM(J224:J226)</f>
        <v>4491</v>
      </c>
      <c r="K227" s="31">
        <f>SUM(K224:K226)</f>
        <v>4491</v>
      </c>
      <c r="L227" s="31">
        <f>SUM(L224:L226)</f>
        <v>0</v>
      </c>
      <c r="O227" s="9"/>
      <c r="Q227" s="9"/>
      <c r="R227" s="9"/>
      <c r="S227" s="9"/>
      <c r="T227" s="9"/>
      <c r="U227" s="9"/>
      <c r="V227" s="9"/>
    </row>
    <row r="228" spans="1:22" ht="21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O228" s="9"/>
      <c r="Q228" s="9"/>
      <c r="R228" s="9"/>
      <c r="S228" s="9"/>
      <c r="T228" s="9"/>
      <c r="U228" s="9"/>
      <c r="V228" s="9"/>
    </row>
    <row r="229" spans="1:22" ht="21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O229" s="9"/>
      <c r="Q229" s="9"/>
      <c r="R229" s="9"/>
      <c r="S229" s="9"/>
      <c r="T229" s="9"/>
      <c r="U229" s="9"/>
      <c r="V229" s="9"/>
    </row>
    <row r="230" spans="1:22" ht="21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O230" s="6"/>
      <c r="Q230" s="6"/>
      <c r="R230" s="6"/>
      <c r="S230" s="6"/>
      <c r="T230" s="6"/>
      <c r="U230" s="6"/>
      <c r="V230" s="6"/>
    </row>
    <row r="231" spans="1:22" ht="21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O231" s="9"/>
      <c r="Q231" s="9"/>
      <c r="R231" s="9"/>
      <c r="S231" s="9"/>
      <c r="T231" s="9"/>
      <c r="U231" s="9"/>
      <c r="V231" s="9"/>
    </row>
    <row r="232" spans="1:22" ht="21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O232" s="9"/>
      <c r="P232" s="9"/>
      <c r="Q232" s="9"/>
      <c r="R232" s="9"/>
      <c r="S232" s="9"/>
      <c r="T232" s="9"/>
      <c r="U232" s="9"/>
      <c r="V232" s="9"/>
    </row>
    <row r="233" spans="1:22" s="16" customFormat="1" ht="21" customHeight="1">
      <c r="A233" s="15" t="s">
        <v>37</v>
      </c>
      <c r="B233" s="46" t="str">
        <f>MASTER!B24</f>
        <v>EMPLOYEE 20</v>
      </c>
      <c r="C233" s="61"/>
      <c r="D233" s="61"/>
      <c r="E233" s="61"/>
      <c r="F233" s="62"/>
      <c r="G233" s="47" t="s">
        <v>38</v>
      </c>
      <c r="H233" s="63"/>
      <c r="I233" s="64" t="str">
        <f>MASTER!C24</f>
        <v>LECTURER</v>
      </c>
      <c r="J233" s="64"/>
      <c r="K233" s="64"/>
      <c r="L233" s="64"/>
      <c r="N233" s="17"/>
      <c r="O233" s="18"/>
      <c r="Q233" s="18"/>
      <c r="R233" s="18"/>
      <c r="S233" s="18"/>
      <c r="T233" s="18"/>
      <c r="U233" s="18"/>
      <c r="V233" s="18"/>
    </row>
    <row r="234" spans="1:22" ht="21" customHeight="1">
      <c r="A234" s="48" t="s">
        <v>39</v>
      </c>
      <c r="B234" s="65" t="s">
        <v>40</v>
      </c>
      <c r="C234" s="66"/>
      <c r="D234" s="67"/>
      <c r="E234" s="65" t="s">
        <v>41</v>
      </c>
      <c r="F234" s="66"/>
      <c r="G234" s="67"/>
      <c r="H234" s="65" t="s">
        <v>42</v>
      </c>
      <c r="I234" s="66"/>
      <c r="J234" s="67"/>
      <c r="K234" s="32" t="s">
        <v>52</v>
      </c>
      <c r="L234" s="68" t="s">
        <v>43</v>
      </c>
      <c r="O234" s="9"/>
      <c r="Q234" s="9"/>
      <c r="R234" s="9"/>
      <c r="S234" s="9"/>
      <c r="T234" s="9"/>
      <c r="U234" s="9"/>
      <c r="V234" s="9"/>
    </row>
    <row r="235" spans="1:22" ht="21" customHeight="1">
      <c r="A235" s="69"/>
      <c r="B235" s="70" t="s">
        <v>44</v>
      </c>
      <c r="C235" s="70" t="s">
        <v>45</v>
      </c>
      <c r="D235" s="70" t="s">
        <v>46</v>
      </c>
      <c r="E235" s="70" t="s">
        <v>44</v>
      </c>
      <c r="F235" s="70" t="s">
        <v>45</v>
      </c>
      <c r="G235" s="70" t="s">
        <v>46</v>
      </c>
      <c r="H235" s="70" t="s">
        <v>44</v>
      </c>
      <c r="I235" s="70" t="s">
        <v>45</v>
      </c>
      <c r="J235" s="70" t="s">
        <v>46</v>
      </c>
      <c r="K235" s="33" t="str">
        <f>MASTER!E24</f>
        <v>GPF 2004</v>
      </c>
      <c r="L235" s="71"/>
      <c r="O235" s="9"/>
      <c r="Q235" s="9"/>
      <c r="R235" s="9"/>
      <c r="S235" s="9"/>
      <c r="T235" s="9"/>
      <c r="U235" s="9"/>
      <c r="V235" s="9"/>
    </row>
    <row r="236" spans="1:22" ht="25.05" customHeight="1">
      <c r="A236" s="50">
        <v>45839</v>
      </c>
      <c r="B236" s="29">
        <f>MASTER!D24</f>
        <v>65000</v>
      </c>
      <c r="C236" s="29">
        <f>ROUND(B236*58%,0)</f>
        <v>37700</v>
      </c>
      <c r="D236" s="51">
        <f>SUM(B236:C236)</f>
        <v>102700</v>
      </c>
      <c r="E236" s="29">
        <f>B236</f>
        <v>65000</v>
      </c>
      <c r="F236" s="29">
        <f>ROUND(E236*55%,0)</f>
        <v>35750</v>
      </c>
      <c r="G236" s="51">
        <f>SUM(E236:F236)</f>
        <v>100750</v>
      </c>
      <c r="H236" s="29">
        <f>B236-E236</f>
        <v>0</v>
      </c>
      <c r="I236" s="29">
        <f>C236-F236</f>
        <v>1950</v>
      </c>
      <c r="J236" s="51">
        <f>D236-G236</f>
        <v>1950</v>
      </c>
      <c r="K236" s="52">
        <f>J236</f>
        <v>1950</v>
      </c>
      <c r="L236" s="53">
        <f>J236-K236</f>
        <v>0</v>
      </c>
      <c r="O236" s="9"/>
      <c r="Q236" s="9"/>
      <c r="R236" s="9"/>
      <c r="S236" s="9"/>
      <c r="T236" s="9"/>
      <c r="U236" s="9"/>
      <c r="V236" s="9"/>
    </row>
    <row r="237" spans="1:22" ht="25.05" customHeight="1">
      <c r="A237" s="50">
        <v>45870</v>
      </c>
      <c r="B237" s="29">
        <f>B236</f>
        <v>65000</v>
      </c>
      <c r="C237" s="29">
        <f>ROUND(B237*58%,0)</f>
        <v>37700</v>
      </c>
      <c r="D237" s="51">
        <f>SUM(B237:C237)</f>
        <v>102700</v>
      </c>
      <c r="E237" s="29">
        <f>E236</f>
        <v>65000</v>
      </c>
      <c r="F237" s="29">
        <f>ROUND(E237*55%,0)</f>
        <v>35750</v>
      </c>
      <c r="G237" s="51">
        <f>SUM(E237:F237)</f>
        <v>100750</v>
      </c>
      <c r="H237" s="29">
        <f>B237-E237</f>
        <v>0</v>
      </c>
      <c r="I237" s="29">
        <f>C237-F237</f>
        <v>1950</v>
      </c>
      <c r="J237" s="51">
        <f>D237-G237</f>
        <v>1950</v>
      </c>
      <c r="K237" s="52">
        <f>J237</f>
        <v>1950</v>
      </c>
      <c r="L237" s="53">
        <f>J237-K237</f>
        <v>0</v>
      </c>
      <c r="O237" s="6"/>
      <c r="Q237" s="6"/>
      <c r="R237" s="6"/>
      <c r="S237" s="6"/>
      <c r="T237" s="6"/>
      <c r="U237" s="6"/>
      <c r="V237" s="6"/>
    </row>
    <row r="238" spans="1:22" ht="25.05" customHeight="1">
      <c r="A238" s="50">
        <v>45901</v>
      </c>
      <c r="B238" s="29">
        <f>B237</f>
        <v>65000</v>
      </c>
      <c r="C238" s="29">
        <f>ROUND(B238*58%,0)</f>
        <v>37700</v>
      </c>
      <c r="D238" s="51">
        <f>SUM(B238:C238)</f>
        <v>102700</v>
      </c>
      <c r="E238" s="29">
        <f>E237</f>
        <v>65000</v>
      </c>
      <c r="F238" s="29">
        <f>ROUND(E238*55%,0)</f>
        <v>35750</v>
      </c>
      <c r="G238" s="51">
        <f>SUM(E238:F238)</f>
        <v>100750</v>
      </c>
      <c r="H238" s="29">
        <f>B238-E238</f>
        <v>0</v>
      </c>
      <c r="I238" s="29">
        <f>C238-F238</f>
        <v>1950</v>
      </c>
      <c r="J238" s="51">
        <f>D238-G238</f>
        <v>1950</v>
      </c>
      <c r="K238" s="52">
        <f>J238</f>
        <v>1950</v>
      </c>
      <c r="L238" s="53">
        <f>J238-K238</f>
        <v>0</v>
      </c>
      <c r="O238" s="6"/>
      <c r="Q238" s="6"/>
      <c r="R238" s="6"/>
      <c r="S238" s="6"/>
      <c r="T238" s="6"/>
      <c r="U238" s="6"/>
      <c r="V238" s="6"/>
    </row>
    <row r="239" spans="1:22" ht="25.05" customHeight="1">
      <c r="A239" s="30" t="s">
        <v>46</v>
      </c>
      <c r="B239" s="31">
        <f>SUM(B236:B238)</f>
        <v>195000</v>
      </c>
      <c r="C239" s="31">
        <f>SUM(C236:C238)</f>
        <v>113100</v>
      </c>
      <c r="D239" s="31">
        <f>SUM(D236:D238)</f>
        <v>308100</v>
      </c>
      <c r="E239" s="31">
        <f>SUM(E236:E238)</f>
        <v>195000</v>
      </c>
      <c r="F239" s="31">
        <f>SUM(F236:F238)</f>
        <v>107250</v>
      </c>
      <c r="G239" s="31">
        <f>SUM(G236:G238)</f>
        <v>302250</v>
      </c>
      <c r="H239" s="31">
        <f>SUM(H236:H238)</f>
        <v>0</v>
      </c>
      <c r="I239" s="31">
        <f>SUM(I236:I238)</f>
        <v>5850</v>
      </c>
      <c r="J239" s="31">
        <f>SUM(J236:J238)</f>
        <v>5850</v>
      </c>
      <c r="K239" s="31">
        <f>SUM(K236:K238)</f>
        <v>5850</v>
      </c>
      <c r="L239" s="31">
        <f>SUM(L236:L238)</f>
        <v>0</v>
      </c>
      <c r="O239" s="9"/>
      <c r="Q239" s="9"/>
      <c r="R239" s="9"/>
      <c r="S239" s="9"/>
      <c r="T239" s="9"/>
      <c r="U239" s="9"/>
      <c r="V239" s="9"/>
    </row>
    <row r="240" spans="1:22" ht="21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O240" s="9"/>
      <c r="Q240" s="9"/>
      <c r="R240" s="9"/>
      <c r="S240" s="9"/>
      <c r="T240" s="9"/>
      <c r="U240" s="9"/>
      <c r="V240" s="9"/>
    </row>
    <row r="241" spans="1:22" ht="21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O241" s="9"/>
      <c r="Q241" s="9"/>
      <c r="R241" s="9"/>
      <c r="S241" s="9"/>
      <c r="T241" s="9"/>
      <c r="U241" s="9"/>
      <c r="V241" s="9"/>
    </row>
    <row r="242" spans="1:22" ht="21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O242" s="6"/>
      <c r="Q242" s="6"/>
      <c r="R242" s="6"/>
      <c r="S242" s="6"/>
      <c r="T242" s="6"/>
      <c r="U242" s="6"/>
      <c r="V242" s="6"/>
    </row>
    <row r="243" spans="1:22" ht="21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O243" s="9"/>
      <c r="Q243" s="9"/>
      <c r="R243" s="9"/>
      <c r="S243" s="9"/>
      <c r="T243" s="9"/>
      <c r="U243" s="9"/>
      <c r="V243" s="9"/>
    </row>
    <row r="244" spans="1:22" ht="21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O244" s="9"/>
      <c r="P244" s="9"/>
      <c r="Q244" s="9"/>
      <c r="R244" s="9"/>
      <c r="S244" s="9"/>
      <c r="T244" s="9"/>
      <c r="U244" s="9"/>
      <c r="V244" s="9"/>
    </row>
    <row r="245" spans="1:22" s="16" customFormat="1" ht="21" customHeight="1">
      <c r="A245" s="15" t="s">
        <v>37</v>
      </c>
      <c r="B245" s="46" t="str">
        <f>MASTER!B25</f>
        <v>EMPLOYEE 21</v>
      </c>
      <c r="C245" s="61"/>
      <c r="D245" s="61"/>
      <c r="E245" s="61"/>
      <c r="F245" s="62"/>
      <c r="G245" s="47" t="s">
        <v>38</v>
      </c>
      <c r="H245" s="63"/>
      <c r="I245" s="64" t="str">
        <f>MASTER!C25</f>
        <v>LECTURER</v>
      </c>
      <c r="J245" s="64"/>
      <c r="K245" s="64"/>
      <c r="L245" s="64"/>
      <c r="N245" s="17"/>
      <c r="O245" s="18"/>
      <c r="Q245" s="18"/>
      <c r="R245" s="18"/>
      <c r="S245" s="18"/>
      <c r="T245" s="18"/>
      <c r="U245" s="18"/>
      <c r="V245" s="18"/>
    </row>
    <row r="246" spans="1:22" ht="21" customHeight="1">
      <c r="A246" s="48" t="s">
        <v>39</v>
      </c>
      <c r="B246" s="65" t="s">
        <v>40</v>
      </c>
      <c r="C246" s="66"/>
      <c r="D246" s="67"/>
      <c r="E246" s="65" t="s">
        <v>41</v>
      </c>
      <c r="F246" s="66"/>
      <c r="G246" s="67"/>
      <c r="H246" s="65" t="s">
        <v>42</v>
      </c>
      <c r="I246" s="66"/>
      <c r="J246" s="67"/>
      <c r="K246" s="32" t="s">
        <v>52</v>
      </c>
      <c r="L246" s="68" t="s">
        <v>43</v>
      </c>
      <c r="O246" s="9"/>
      <c r="Q246" s="9"/>
      <c r="R246" s="9"/>
      <c r="S246" s="9"/>
      <c r="T246" s="9"/>
      <c r="U246" s="9"/>
      <c r="V246" s="9"/>
    </row>
    <row r="247" spans="1:22" ht="21" customHeight="1">
      <c r="A247" s="69"/>
      <c r="B247" s="70" t="s">
        <v>44</v>
      </c>
      <c r="C247" s="70" t="s">
        <v>45</v>
      </c>
      <c r="D247" s="70" t="s">
        <v>46</v>
      </c>
      <c r="E247" s="70" t="s">
        <v>44</v>
      </c>
      <c r="F247" s="70" t="s">
        <v>45</v>
      </c>
      <c r="G247" s="70" t="s">
        <v>46</v>
      </c>
      <c r="H247" s="70" t="s">
        <v>44</v>
      </c>
      <c r="I247" s="70" t="s">
        <v>45</v>
      </c>
      <c r="J247" s="70" t="s">
        <v>46</v>
      </c>
      <c r="K247" s="33" t="str">
        <f>MASTER!E25</f>
        <v>GPF 2004</v>
      </c>
      <c r="L247" s="71"/>
      <c r="O247" s="9"/>
      <c r="Q247" s="9"/>
      <c r="R247" s="9"/>
      <c r="S247" s="9"/>
      <c r="T247" s="9"/>
      <c r="U247" s="9"/>
      <c r="V247" s="9"/>
    </row>
    <row r="248" spans="1:22" ht="25.05" customHeight="1">
      <c r="A248" s="50">
        <v>45839</v>
      </c>
      <c r="B248" s="29">
        <f>MASTER!D25</f>
        <v>80200</v>
      </c>
      <c r="C248" s="29">
        <f>ROUND(B248*58%,0)</f>
        <v>46516</v>
      </c>
      <c r="D248" s="51">
        <f>SUM(B248:C248)</f>
        <v>126716</v>
      </c>
      <c r="E248" s="29">
        <f>B248</f>
        <v>80200</v>
      </c>
      <c r="F248" s="29">
        <f>ROUND(E248*55%,0)</f>
        <v>44110</v>
      </c>
      <c r="G248" s="51">
        <f>SUM(E248:F248)</f>
        <v>124310</v>
      </c>
      <c r="H248" s="29">
        <f>B248-E248</f>
        <v>0</v>
      </c>
      <c r="I248" s="29">
        <f>C248-F248</f>
        <v>2406</v>
      </c>
      <c r="J248" s="51">
        <f>D248-G248</f>
        <v>2406</v>
      </c>
      <c r="K248" s="52">
        <f>J248</f>
        <v>2406</v>
      </c>
      <c r="L248" s="53">
        <f>J248-K248</f>
        <v>0</v>
      </c>
      <c r="O248" s="9"/>
      <c r="Q248" s="9"/>
      <c r="R248" s="9"/>
      <c r="S248" s="9"/>
      <c r="T248" s="9"/>
      <c r="U248" s="9"/>
      <c r="V248" s="9"/>
    </row>
    <row r="249" spans="1:22" ht="25.05" customHeight="1">
      <c r="A249" s="50">
        <v>45870</v>
      </c>
      <c r="B249" s="29">
        <f>B248</f>
        <v>80200</v>
      </c>
      <c r="C249" s="29">
        <f>ROUND(B249*58%,0)</f>
        <v>46516</v>
      </c>
      <c r="D249" s="51">
        <f>SUM(B249:C249)</f>
        <v>126716</v>
      </c>
      <c r="E249" s="29">
        <f>E248</f>
        <v>80200</v>
      </c>
      <c r="F249" s="29">
        <f>ROUND(E249*55%,0)</f>
        <v>44110</v>
      </c>
      <c r="G249" s="51">
        <f>SUM(E249:F249)</f>
        <v>124310</v>
      </c>
      <c r="H249" s="29">
        <f>B249-E249</f>
        <v>0</v>
      </c>
      <c r="I249" s="29">
        <f>C249-F249</f>
        <v>2406</v>
      </c>
      <c r="J249" s="51">
        <f>D249-G249</f>
        <v>2406</v>
      </c>
      <c r="K249" s="52">
        <f>J249</f>
        <v>2406</v>
      </c>
      <c r="L249" s="53">
        <f>J249-K249</f>
        <v>0</v>
      </c>
      <c r="O249" s="6"/>
      <c r="Q249" s="6"/>
      <c r="R249" s="6"/>
      <c r="S249" s="6"/>
      <c r="T249" s="6"/>
      <c r="U249" s="6"/>
      <c r="V249" s="6"/>
    </row>
    <row r="250" spans="1:22" ht="25.05" customHeight="1">
      <c r="A250" s="50">
        <v>45901</v>
      </c>
      <c r="B250" s="29">
        <f>B249</f>
        <v>80200</v>
      </c>
      <c r="C250" s="29">
        <f>ROUND(B250*58%,0)</f>
        <v>46516</v>
      </c>
      <c r="D250" s="51">
        <f>SUM(B250:C250)</f>
        <v>126716</v>
      </c>
      <c r="E250" s="29">
        <f>E249</f>
        <v>80200</v>
      </c>
      <c r="F250" s="29">
        <f>ROUND(E250*55%,0)</f>
        <v>44110</v>
      </c>
      <c r="G250" s="51">
        <f>SUM(E250:F250)</f>
        <v>124310</v>
      </c>
      <c r="H250" s="29">
        <f>B250-E250</f>
        <v>0</v>
      </c>
      <c r="I250" s="29">
        <f>C250-F250</f>
        <v>2406</v>
      </c>
      <c r="J250" s="51">
        <f>D250-G250</f>
        <v>2406</v>
      </c>
      <c r="K250" s="52">
        <f>J250</f>
        <v>2406</v>
      </c>
      <c r="L250" s="53">
        <f>J250-K250</f>
        <v>0</v>
      </c>
      <c r="O250" s="6"/>
      <c r="Q250" s="6"/>
      <c r="R250" s="6"/>
      <c r="S250" s="6"/>
      <c r="T250" s="6"/>
      <c r="U250" s="6"/>
      <c r="V250" s="6"/>
    </row>
    <row r="251" spans="1:22" ht="25.05" customHeight="1">
      <c r="A251" s="30" t="s">
        <v>46</v>
      </c>
      <c r="B251" s="31">
        <f>SUM(B248:B250)</f>
        <v>240600</v>
      </c>
      <c r="C251" s="31">
        <f>SUM(C248:C250)</f>
        <v>139548</v>
      </c>
      <c r="D251" s="31">
        <f>SUM(D248:D250)</f>
        <v>380148</v>
      </c>
      <c r="E251" s="31">
        <f>SUM(E248:E250)</f>
        <v>240600</v>
      </c>
      <c r="F251" s="31">
        <f>SUM(F248:F250)</f>
        <v>132330</v>
      </c>
      <c r="G251" s="31">
        <f>SUM(G248:G250)</f>
        <v>372930</v>
      </c>
      <c r="H251" s="31">
        <f>SUM(H248:H250)</f>
        <v>0</v>
      </c>
      <c r="I251" s="31">
        <f>SUM(I248:I250)</f>
        <v>7218</v>
      </c>
      <c r="J251" s="31">
        <f>SUM(J248:J250)</f>
        <v>7218</v>
      </c>
      <c r="K251" s="31">
        <f>SUM(K248:K250)</f>
        <v>7218</v>
      </c>
      <c r="L251" s="31">
        <f>SUM(L248:L250)</f>
        <v>0</v>
      </c>
      <c r="O251" s="9"/>
      <c r="Q251" s="9"/>
      <c r="R251" s="9"/>
      <c r="S251" s="9"/>
      <c r="T251" s="9"/>
      <c r="U251" s="9"/>
      <c r="V251" s="9"/>
    </row>
    <row r="252" spans="1:22" ht="21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O252" s="9"/>
      <c r="Q252" s="9"/>
      <c r="R252" s="9"/>
      <c r="S252" s="9"/>
      <c r="T252" s="9"/>
      <c r="U252" s="9"/>
      <c r="V252" s="9"/>
    </row>
    <row r="253" spans="1:22" ht="21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O253" s="9"/>
      <c r="Q253" s="9"/>
      <c r="R253" s="9"/>
      <c r="S253" s="9"/>
      <c r="T253" s="9"/>
      <c r="U253" s="9"/>
      <c r="V253" s="9"/>
    </row>
    <row r="254" spans="1:22" ht="21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O254" s="6"/>
      <c r="Q254" s="6"/>
      <c r="R254" s="6"/>
      <c r="S254" s="6"/>
      <c r="T254" s="6"/>
      <c r="U254" s="6"/>
      <c r="V254" s="6"/>
    </row>
    <row r="255" spans="1:22" ht="21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O255" s="9"/>
      <c r="Q255" s="9"/>
      <c r="R255" s="9"/>
      <c r="S255" s="9"/>
      <c r="T255" s="9"/>
      <c r="U255" s="9"/>
      <c r="V255" s="9"/>
    </row>
    <row r="256" spans="1:22" ht="21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O256" s="9"/>
      <c r="P256" s="9"/>
      <c r="Q256" s="9"/>
      <c r="R256" s="9"/>
      <c r="S256" s="9"/>
      <c r="T256" s="9"/>
      <c r="U256" s="9"/>
      <c r="V256" s="9"/>
    </row>
    <row r="257" spans="1:22" s="16" customFormat="1" ht="21" customHeight="1">
      <c r="A257" s="15" t="s">
        <v>37</v>
      </c>
      <c r="B257" s="46" t="str">
        <f>MASTER!B26</f>
        <v>EMPLOYEE 22</v>
      </c>
      <c r="C257" s="61"/>
      <c r="D257" s="61"/>
      <c r="E257" s="61"/>
      <c r="F257" s="62"/>
      <c r="G257" s="47" t="s">
        <v>38</v>
      </c>
      <c r="H257" s="63"/>
      <c r="I257" s="64" t="str">
        <f>MASTER!C26</f>
        <v>LECTURER</v>
      </c>
      <c r="J257" s="64"/>
      <c r="K257" s="64"/>
      <c r="L257" s="64"/>
      <c r="N257" s="17"/>
      <c r="O257" s="18"/>
      <c r="Q257" s="18"/>
      <c r="R257" s="18"/>
      <c r="S257" s="18"/>
      <c r="T257" s="18"/>
      <c r="U257" s="18"/>
      <c r="V257" s="18"/>
    </row>
    <row r="258" spans="1:22" ht="21" customHeight="1">
      <c r="A258" s="48" t="s">
        <v>39</v>
      </c>
      <c r="B258" s="65" t="s">
        <v>40</v>
      </c>
      <c r="C258" s="66"/>
      <c r="D258" s="67"/>
      <c r="E258" s="65" t="s">
        <v>41</v>
      </c>
      <c r="F258" s="66"/>
      <c r="G258" s="67"/>
      <c r="H258" s="65" t="s">
        <v>42</v>
      </c>
      <c r="I258" s="66"/>
      <c r="J258" s="67"/>
      <c r="K258" s="32" t="s">
        <v>52</v>
      </c>
      <c r="L258" s="68" t="s">
        <v>43</v>
      </c>
      <c r="O258" s="9"/>
      <c r="Q258" s="9"/>
      <c r="R258" s="9"/>
      <c r="S258" s="9"/>
      <c r="T258" s="9"/>
      <c r="U258" s="9"/>
      <c r="V258" s="9"/>
    </row>
    <row r="259" spans="1:22" ht="21" customHeight="1">
      <c r="A259" s="69"/>
      <c r="B259" s="70" t="s">
        <v>44</v>
      </c>
      <c r="C259" s="70" t="s">
        <v>45</v>
      </c>
      <c r="D259" s="70" t="s">
        <v>46</v>
      </c>
      <c r="E259" s="70" t="s">
        <v>44</v>
      </c>
      <c r="F259" s="70" t="s">
        <v>45</v>
      </c>
      <c r="G259" s="70" t="s">
        <v>46</v>
      </c>
      <c r="H259" s="70" t="s">
        <v>44</v>
      </c>
      <c r="I259" s="70" t="s">
        <v>45</v>
      </c>
      <c r="J259" s="70" t="s">
        <v>46</v>
      </c>
      <c r="K259" s="33" t="str">
        <f>MASTER!E26</f>
        <v>GPF</v>
      </c>
      <c r="L259" s="71"/>
      <c r="O259" s="9"/>
      <c r="Q259" s="9"/>
      <c r="R259" s="9"/>
      <c r="S259" s="9"/>
      <c r="T259" s="9"/>
      <c r="U259" s="9"/>
      <c r="V259" s="9"/>
    </row>
    <row r="260" spans="1:22" ht="25.05" customHeight="1">
      <c r="A260" s="50">
        <v>45839</v>
      </c>
      <c r="B260" s="29">
        <f>MASTER!D26</f>
        <v>80200</v>
      </c>
      <c r="C260" s="29">
        <f>ROUND(B260*58%,0)</f>
        <v>46516</v>
      </c>
      <c r="D260" s="51">
        <f>SUM(B260:C260)</f>
        <v>126716</v>
      </c>
      <c r="E260" s="29">
        <f>B260</f>
        <v>80200</v>
      </c>
      <c r="F260" s="29">
        <f>ROUND(E260*55%,0)</f>
        <v>44110</v>
      </c>
      <c r="G260" s="51">
        <f>SUM(E260:F260)</f>
        <v>124310</v>
      </c>
      <c r="H260" s="29">
        <f>B260-E260</f>
        <v>0</v>
      </c>
      <c r="I260" s="29">
        <f>C260-F260</f>
        <v>2406</v>
      </c>
      <c r="J260" s="51">
        <f>D260-G260</f>
        <v>2406</v>
      </c>
      <c r="K260" s="52">
        <f>J260</f>
        <v>2406</v>
      </c>
      <c r="L260" s="53">
        <f>J260-K260</f>
        <v>0</v>
      </c>
      <c r="O260" s="9"/>
      <c r="Q260" s="9"/>
      <c r="R260" s="9"/>
      <c r="S260" s="9"/>
      <c r="T260" s="9"/>
      <c r="U260" s="9"/>
      <c r="V260" s="9"/>
    </row>
    <row r="261" spans="1:22" ht="25.05" customHeight="1">
      <c r="A261" s="50">
        <v>45870</v>
      </c>
      <c r="B261" s="29">
        <f>B260</f>
        <v>80200</v>
      </c>
      <c r="C261" s="29">
        <f>ROUND(B261*58%,0)</f>
        <v>46516</v>
      </c>
      <c r="D261" s="51">
        <f>SUM(B261:C261)</f>
        <v>126716</v>
      </c>
      <c r="E261" s="29">
        <f>E260</f>
        <v>80200</v>
      </c>
      <c r="F261" s="29">
        <f>ROUND(E261*55%,0)</f>
        <v>44110</v>
      </c>
      <c r="G261" s="51">
        <f>SUM(E261:F261)</f>
        <v>124310</v>
      </c>
      <c r="H261" s="29">
        <f>B261-E261</f>
        <v>0</v>
      </c>
      <c r="I261" s="29">
        <f>C261-F261</f>
        <v>2406</v>
      </c>
      <c r="J261" s="51">
        <f>D261-G261</f>
        <v>2406</v>
      </c>
      <c r="K261" s="52">
        <f>J261</f>
        <v>2406</v>
      </c>
      <c r="L261" s="53">
        <f>J261-K261</f>
        <v>0</v>
      </c>
      <c r="O261" s="6"/>
      <c r="Q261" s="6"/>
      <c r="R261" s="6"/>
      <c r="S261" s="6"/>
      <c r="T261" s="6"/>
      <c r="U261" s="6"/>
      <c r="V261" s="6"/>
    </row>
    <row r="262" spans="1:22" ht="25.05" customHeight="1">
      <c r="A262" s="50">
        <v>45901</v>
      </c>
      <c r="B262" s="29">
        <f>B261</f>
        <v>80200</v>
      </c>
      <c r="C262" s="29">
        <f>ROUND(B262*58%,0)</f>
        <v>46516</v>
      </c>
      <c r="D262" s="51">
        <f>SUM(B262:C262)</f>
        <v>126716</v>
      </c>
      <c r="E262" s="29">
        <f>E261</f>
        <v>80200</v>
      </c>
      <c r="F262" s="29">
        <f>ROUND(E262*55%,0)</f>
        <v>44110</v>
      </c>
      <c r="G262" s="51">
        <f>SUM(E262:F262)</f>
        <v>124310</v>
      </c>
      <c r="H262" s="29">
        <f>B262-E262</f>
        <v>0</v>
      </c>
      <c r="I262" s="29">
        <f>C262-F262</f>
        <v>2406</v>
      </c>
      <c r="J262" s="51">
        <f>D262-G262</f>
        <v>2406</v>
      </c>
      <c r="K262" s="52">
        <f>J262</f>
        <v>2406</v>
      </c>
      <c r="L262" s="53">
        <f>J262-K262</f>
        <v>0</v>
      </c>
      <c r="O262" s="6"/>
      <c r="Q262" s="6"/>
      <c r="R262" s="6"/>
      <c r="S262" s="6"/>
      <c r="T262" s="6"/>
      <c r="U262" s="6"/>
      <c r="V262" s="6"/>
    </row>
    <row r="263" spans="1:22" ht="25.05" customHeight="1">
      <c r="A263" s="30" t="s">
        <v>46</v>
      </c>
      <c r="B263" s="31">
        <f>SUM(B260:B262)</f>
        <v>240600</v>
      </c>
      <c r="C263" s="31">
        <f>SUM(C260:C262)</f>
        <v>139548</v>
      </c>
      <c r="D263" s="31">
        <f>SUM(D260:D262)</f>
        <v>380148</v>
      </c>
      <c r="E263" s="31">
        <f>SUM(E260:E262)</f>
        <v>240600</v>
      </c>
      <c r="F263" s="31">
        <f>SUM(F260:F262)</f>
        <v>132330</v>
      </c>
      <c r="G263" s="31">
        <f>SUM(G260:G262)</f>
        <v>372930</v>
      </c>
      <c r="H263" s="31">
        <f>SUM(H260:H262)</f>
        <v>0</v>
      </c>
      <c r="I263" s="31">
        <f>SUM(I260:I262)</f>
        <v>7218</v>
      </c>
      <c r="J263" s="31">
        <f>SUM(J260:J262)</f>
        <v>7218</v>
      </c>
      <c r="K263" s="31">
        <f>SUM(K260:K262)</f>
        <v>7218</v>
      </c>
      <c r="L263" s="31">
        <f>SUM(L260:L262)</f>
        <v>0</v>
      </c>
      <c r="O263" s="9"/>
      <c r="Q263" s="9"/>
      <c r="R263" s="9"/>
      <c r="S263" s="9"/>
      <c r="T263" s="9"/>
      <c r="U263" s="9"/>
      <c r="V263" s="9"/>
    </row>
    <row r="264" spans="1:22" ht="21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O264" s="9"/>
      <c r="Q264" s="9"/>
      <c r="R264" s="9"/>
      <c r="S264" s="9"/>
      <c r="T264" s="9"/>
      <c r="U264" s="9"/>
      <c r="V264" s="9"/>
    </row>
    <row r="265" spans="1:22" ht="21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O265" s="9"/>
      <c r="Q265" s="9"/>
      <c r="R265" s="9"/>
      <c r="S265" s="9"/>
      <c r="T265" s="9"/>
      <c r="U265" s="9"/>
      <c r="V265" s="9"/>
    </row>
    <row r="266" spans="1:22" ht="21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O266" s="6"/>
      <c r="Q266" s="6"/>
      <c r="R266" s="6"/>
      <c r="S266" s="6"/>
      <c r="T266" s="6"/>
      <c r="U266" s="6"/>
      <c r="V266" s="6"/>
    </row>
    <row r="267" spans="1:22" ht="21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O267" s="9"/>
      <c r="Q267" s="9"/>
      <c r="R267" s="9"/>
      <c r="S267" s="9"/>
      <c r="T267" s="9"/>
      <c r="U267" s="9"/>
      <c r="V267" s="9"/>
    </row>
    <row r="268" spans="1:22" ht="21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O268" s="9"/>
      <c r="P268" s="9"/>
      <c r="Q268" s="9"/>
      <c r="R268" s="9"/>
      <c r="S268" s="9"/>
      <c r="T268" s="9"/>
      <c r="U268" s="9"/>
      <c r="V268" s="9"/>
    </row>
    <row r="269" spans="1:22" s="16" customFormat="1" ht="21" customHeight="1">
      <c r="A269" s="15" t="s">
        <v>37</v>
      </c>
      <c r="B269" s="46" t="str">
        <f>MASTER!B27</f>
        <v>EMPLOYEE 23</v>
      </c>
      <c r="C269" s="61"/>
      <c r="D269" s="61"/>
      <c r="E269" s="61"/>
      <c r="F269" s="62"/>
      <c r="G269" s="47" t="s">
        <v>38</v>
      </c>
      <c r="H269" s="63"/>
      <c r="I269" s="64" t="str">
        <f>MASTER!C27</f>
        <v>LECTURER</v>
      </c>
      <c r="J269" s="64"/>
      <c r="K269" s="64"/>
      <c r="L269" s="64"/>
      <c r="N269" s="17"/>
      <c r="O269" s="18"/>
      <c r="Q269" s="18"/>
      <c r="R269" s="18"/>
      <c r="S269" s="18"/>
      <c r="T269" s="18"/>
      <c r="U269" s="18"/>
      <c r="V269" s="18"/>
    </row>
    <row r="270" spans="1:22" ht="21" customHeight="1">
      <c r="A270" s="48" t="s">
        <v>39</v>
      </c>
      <c r="B270" s="65" t="s">
        <v>40</v>
      </c>
      <c r="C270" s="66"/>
      <c r="D270" s="67"/>
      <c r="E270" s="65" t="s">
        <v>41</v>
      </c>
      <c r="F270" s="66"/>
      <c r="G270" s="67"/>
      <c r="H270" s="65" t="s">
        <v>42</v>
      </c>
      <c r="I270" s="66"/>
      <c r="J270" s="67"/>
      <c r="K270" s="32" t="s">
        <v>52</v>
      </c>
      <c r="L270" s="68" t="s">
        <v>43</v>
      </c>
      <c r="O270" s="9"/>
      <c r="Q270" s="9"/>
      <c r="R270" s="9"/>
      <c r="S270" s="9"/>
      <c r="T270" s="9"/>
      <c r="U270" s="9"/>
      <c r="V270" s="9"/>
    </row>
    <row r="271" spans="1:22" ht="21" customHeight="1">
      <c r="A271" s="69"/>
      <c r="B271" s="70" t="s">
        <v>44</v>
      </c>
      <c r="C271" s="70" t="s">
        <v>45</v>
      </c>
      <c r="D271" s="70" t="s">
        <v>46</v>
      </c>
      <c r="E271" s="70" t="s">
        <v>44</v>
      </c>
      <c r="F271" s="70" t="s">
        <v>45</v>
      </c>
      <c r="G271" s="70" t="s">
        <v>46</v>
      </c>
      <c r="H271" s="70" t="s">
        <v>44</v>
      </c>
      <c r="I271" s="70" t="s">
        <v>45</v>
      </c>
      <c r="J271" s="70" t="s">
        <v>46</v>
      </c>
      <c r="K271" s="33" t="str">
        <f>MASTER!E27</f>
        <v>GPF</v>
      </c>
      <c r="L271" s="71"/>
      <c r="O271" s="9"/>
      <c r="Q271" s="9"/>
      <c r="R271" s="9"/>
      <c r="S271" s="9"/>
      <c r="T271" s="9"/>
      <c r="U271" s="9"/>
      <c r="V271" s="9"/>
    </row>
    <row r="272" spans="1:22" ht="25.05" customHeight="1">
      <c r="A272" s="50">
        <v>45839</v>
      </c>
      <c r="B272" s="29">
        <f>MASTER!D27</f>
        <v>80200</v>
      </c>
      <c r="C272" s="29">
        <f>ROUND(B272*58%,0)</f>
        <v>46516</v>
      </c>
      <c r="D272" s="51">
        <f>SUM(B272:C272)</f>
        <v>126716</v>
      </c>
      <c r="E272" s="29">
        <f>B272</f>
        <v>80200</v>
      </c>
      <c r="F272" s="29">
        <f>ROUND(E272*55%,0)</f>
        <v>44110</v>
      </c>
      <c r="G272" s="51">
        <f>SUM(E272:F272)</f>
        <v>124310</v>
      </c>
      <c r="H272" s="29">
        <f>B272-E272</f>
        <v>0</v>
      </c>
      <c r="I272" s="29">
        <f>C272-F272</f>
        <v>2406</v>
      </c>
      <c r="J272" s="51">
        <f>D272-G272</f>
        <v>2406</v>
      </c>
      <c r="K272" s="52">
        <f>J272</f>
        <v>2406</v>
      </c>
      <c r="L272" s="53">
        <f>J272-K272</f>
        <v>0</v>
      </c>
      <c r="O272" s="9"/>
      <c r="Q272" s="9"/>
      <c r="R272" s="9"/>
      <c r="S272" s="9"/>
      <c r="T272" s="9"/>
      <c r="U272" s="9"/>
      <c r="V272" s="9"/>
    </row>
    <row r="273" spans="1:22" ht="25.05" customHeight="1">
      <c r="A273" s="50">
        <v>45870</v>
      </c>
      <c r="B273" s="29">
        <f>B272</f>
        <v>80200</v>
      </c>
      <c r="C273" s="29">
        <f>ROUND(B273*58%,0)</f>
        <v>46516</v>
      </c>
      <c r="D273" s="51">
        <f>SUM(B273:C273)</f>
        <v>126716</v>
      </c>
      <c r="E273" s="29">
        <f>E272</f>
        <v>80200</v>
      </c>
      <c r="F273" s="29">
        <f>ROUND(E273*55%,0)</f>
        <v>44110</v>
      </c>
      <c r="G273" s="51">
        <f>SUM(E273:F273)</f>
        <v>124310</v>
      </c>
      <c r="H273" s="29">
        <f>B273-E273</f>
        <v>0</v>
      </c>
      <c r="I273" s="29">
        <f>C273-F273</f>
        <v>2406</v>
      </c>
      <c r="J273" s="51">
        <f>D273-G273</f>
        <v>2406</v>
      </c>
      <c r="K273" s="52">
        <f>J273</f>
        <v>2406</v>
      </c>
      <c r="L273" s="53">
        <f>J273-K273</f>
        <v>0</v>
      </c>
      <c r="O273" s="6"/>
      <c r="Q273" s="6"/>
      <c r="R273" s="6"/>
      <c r="S273" s="6"/>
      <c r="T273" s="6"/>
      <c r="U273" s="6"/>
      <c r="V273" s="6"/>
    </row>
    <row r="274" spans="1:22" ht="25.05" customHeight="1">
      <c r="A274" s="50">
        <v>45901</v>
      </c>
      <c r="B274" s="29">
        <f>B273</f>
        <v>80200</v>
      </c>
      <c r="C274" s="29">
        <f>ROUND(B274*58%,0)</f>
        <v>46516</v>
      </c>
      <c r="D274" s="51">
        <f>SUM(B274:C274)</f>
        <v>126716</v>
      </c>
      <c r="E274" s="29">
        <f>E273</f>
        <v>80200</v>
      </c>
      <c r="F274" s="29">
        <f>ROUND(E274*55%,0)</f>
        <v>44110</v>
      </c>
      <c r="G274" s="51">
        <f>SUM(E274:F274)</f>
        <v>124310</v>
      </c>
      <c r="H274" s="29">
        <f>B274-E274</f>
        <v>0</v>
      </c>
      <c r="I274" s="29">
        <f>C274-F274</f>
        <v>2406</v>
      </c>
      <c r="J274" s="51">
        <f>D274-G274</f>
        <v>2406</v>
      </c>
      <c r="K274" s="52">
        <f>J274</f>
        <v>2406</v>
      </c>
      <c r="L274" s="53">
        <f>J274-K274</f>
        <v>0</v>
      </c>
      <c r="O274" s="6"/>
      <c r="Q274" s="6"/>
      <c r="R274" s="6"/>
      <c r="S274" s="6"/>
      <c r="T274" s="6"/>
      <c r="U274" s="6"/>
      <c r="V274" s="6"/>
    </row>
    <row r="275" spans="1:22" ht="25.05" customHeight="1">
      <c r="A275" s="30" t="s">
        <v>46</v>
      </c>
      <c r="B275" s="31">
        <f>SUM(B272:B274)</f>
        <v>240600</v>
      </c>
      <c r="C275" s="31">
        <f>SUM(C272:C274)</f>
        <v>139548</v>
      </c>
      <c r="D275" s="31">
        <f>SUM(D272:D274)</f>
        <v>380148</v>
      </c>
      <c r="E275" s="31">
        <f>SUM(E272:E274)</f>
        <v>240600</v>
      </c>
      <c r="F275" s="31">
        <f>SUM(F272:F274)</f>
        <v>132330</v>
      </c>
      <c r="G275" s="31">
        <f>SUM(G272:G274)</f>
        <v>372930</v>
      </c>
      <c r="H275" s="31">
        <f>SUM(H272:H274)</f>
        <v>0</v>
      </c>
      <c r="I275" s="31">
        <f>SUM(I272:I274)</f>
        <v>7218</v>
      </c>
      <c r="J275" s="31">
        <f>SUM(J272:J274)</f>
        <v>7218</v>
      </c>
      <c r="K275" s="31">
        <f>SUM(K272:K274)</f>
        <v>7218</v>
      </c>
      <c r="L275" s="31">
        <f>SUM(L272:L274)</f>
        <v>0</v>
      </c>
      <c r="O275" s="9"/>
      <c r="Q275" s="9"/>
      <c r="R275" s="9"/>
      <c r="S275" s="9"/>
      <c r="T275" s="9"/>
      <c r="U275" s="9"/>
      <c r="V275" s="9"/>
    </row>
    <row r="276" spans="1:22" ht="21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O276" s="9"/>
      <c r="Q276" s="9"/>
      <c r="R276" s="9"/>
      <c r="S276" s="9"/>
      <c r="T276" s="9"/>
      <c r="U276" s="9"/>
      <c r="V276" s="9"/>
    </row>
    <row r="277" spans="1:22" ht="21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O277" s="9"/>
      <c r="Q277" s="9"/>
      <c r="R277" s="9"/>
      <c r="S277" s="9"/>
      <c r="T277" s="9"/>
      <c r="U277" s="9"/>
      <c r="V277" s="9"/>
    </row>
    <row r="278" spans="1:22" ht="21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O278" s="6"/>
      <c r="Q278" s="6"/>
      <c r="R278" s="6"/>
      <c r="S278" s="6"/>
      <c r="T278" s="6"/>
      <c r="U278" s="6"/>
      <c r="V278" s="6"/>
    </row>
    <row r="279" spans="1:22" ht="21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O279" s="9"/>
      <c r="Q279" s="9"/>
      <c r="R279" s="9"/>
      <c r="S279" s="9"/>
      <c r="T279" s="9"/>
      <c r="U279" s="9"/>
      <c r="V279" s="9"/>
    </row>
    <row r="280" spans="1:22" ht="21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O280" s="9"/>
      <c r="P280" s="9"/>
      <c r="Q280" s="9"/>
      <c r="R280" s="9"/>
      <c r="S280" s="9"/>
      <c r="T280" s="9"/>
      <c r="U280" s="9"/>
      <c r="V280" s="9"/>
    </row>
    <row r="281" spans="1:22" s="16" customFormat="1" ht="21" customHeight="1">
      <c r="A281" s="15" t="s">
        <v>37</v>
      </c>
      <c r="B281" s="46" t="str">
        <f>MASTER!B28</f>
        <v>EMPLOYEE 24</v>
      </c>
      <c r="C281" s="61"/>
      <c r="D281" s="61"/>
      <c r="E281" s="61"/>
      <c r="F281" s="62"/>
      <c r="G281" s="47" t="s">
        <v>38</v>
      </c>
      <c r="H281" s="63"/>
      <c r="I281" s="64" t="str">
        <f>MASTER!C28</f>
        <v>LECTURER</v>
      </c>
      <c r="J281" s="64"/>
      <c r="K281" s="64"/>
      <c r="L281" s="64"/>
      <c r="N281" s="17"/>
      <c r="O281" s="18"/>
      <c r="Q281" s="18"/>
      <c r="R281" s="18"/>
      <c r="S281" s="18"/>
      <c r="T281" s="18"/>
      <c r="U281" s="18"/>
      <c r="V281" s="18"/>
    </row>
    <row r="282" spans="1:22" ht="21" customHeight="1">
      <c r="A282" s="48" t="s">
        <v>39</v>
      </c>
      <c r="B282" s="65" t="s">
        <v>40</v>
      </c>
      <c r="C282" s="66"/>
      <c r="D282" s="67"/>
      <c r="E282" s="65" t="s">
        <v>41</v>
      </c>
      <c r="F282" s="66"/>
      <c r="G282" s="67"/>
      <c r="H282" s="65" t="s">
        <v>42</v>
      </c>
      <c r="I282" s="66"/>
      <c r="J282" s="67"/>
      <c r="K282" s="32" t="s">
        <v>52</v>
      </c>
      <c r="L282" s="68" t="s">
        <v>43</v>
      </c>
      <c r="O282" s="9"/>
      <c r="Q282" s="9"/>
      <c r="R282" s="9"/>
      <c r="S282" s="9"/>
      <c r="T282" s="9"/>
      <c r="U282" s="9"/>
      <c r="V282" s="9"/>
    </row>
    <row r="283" spans="1:22" ht="21" customHeight="1">
      <c r="A283" s="69"/>
      <c r="B283" s="70" t="s">
        <v>44</v>
      </c>
      <c r="C283" s="70" t="s">
        <v>45</v>
      </c>
      <c r="D283" s="70" t="s">
        <v>46</v>
      </c>
      <c r="E283" s="70" t="s">
        <v>44</v>
      </c>
      <c r="F283" s="70" t="s">
        <v>45</v>
      </c>
      <c r="G283" s="70" t="s">
        <v>46</v>
      </c>
      <c r="H283" s="70" t="s">
        <v>44</v>
      </c>
      <c r="I283" s="70" t="s">
        <v>45</v>
      </c>
      <c r="J283" s="70" t="s">
        <v>46</v>
      </c>
      <c r="K283" s="33" t="str">
        <f>MASTER!E28</f>
        <v>GPF</v>
      </c>
      <c r="L283" s="71"/>
      <c r="O283" s="9"/>
      <c r="Q283" s="9"/>
      <c r="R283" s="9"/>
      <c r="S283" s="9"/>
      <c r="T283" s="9"/>
      <c r="U283" s="9"/>
      <c r="V283" s="9"/>
    </row>
    <row r="284" spans="1:22" ht="25.05" customHeight="1">
      <c r="A284" s="50">
        <v>45839</v>
      </c>
      <c r="B284" s="29">
        <f>MASTER!D28</f>
        <v>80200</v>
      </c>
      <c r="C284" s="29">
        <f>ROUND(B284*58%,0)</f>
        <v>46516</v>
      </c>
      <c r="D284" s="51">
        <f>SUM(B284:C284)</f>
        <v>126716</v>
      </c>
      <c r="E284" s="29">
        <f>B284</f>
        <v>80200</v>
      </c>
      <c r="F284" s="29">
        <f>ROUND(E284*55%,0)</f>
        <v>44110</v>
      </c>
      <c r="G284" s="51">
        <f>SUM(E284:F284)</f>
        <v>124310</v>
      </c>
      <c r="H284" s="29">
        <f>B284-E284</f>
        <v>0</v>
      </c>
      <c r="I284" s="29">
        <f>C284-F284</f>
        <v>2406</v>
      </c>
      <c r="J284" s="51">
        <f>D284-G284</f>
        <v>2406</v>
      </c>
      <c r="K284" s="52">
        <f>J284</f>
        <v>2406</v>
      </c>
      <c r="L284" s="53">
        <f>J284-K284</f>
        <v>0</v>
      </c>
      <c r="O284" s="9"/>
      <c r="Q284" s="9"/>
      <c r="R284" s="9"/>
      <c r="S284" s="9"/>
      <c r="T284" s="9"/>
      <c r="U284" s="9"/>
      <c r="V284" s="9"/>
    </row>
    <row r="285" spans="1:22" ht="25.05" customHeight="1">
      <c r="A285" s="50">
        <v>45870</v>
      </c>
      <c r="B285" s="29">
        <f>B284</f>
        <v>80200</v>
      </c>
      <c r="C285" s="29">
        <f>ROUND(B285*58%,0)</f>
        <v>46516</v>
      </c>
      <c r="D285" s="51">
        <f>SUM(B285:C285)</f>
        <v>126716</v>
      </c>
      <c r="E285" s="29">
        <f>E284</f>
        <v>80200</v>
      </c>
      <c r="F285" s="29">
        <f>ROUND(E285*55%,0)</f>
        <v>44110</v>
      </c>
      <c r="G285" s="51">
        <f>SUM(E285:F285)</f>
        <v>124310</v>
      </c>
      <c r="H285" s="29">
        <f>B285-E285</f>
        <v>0</v>
      </c>
      <c r="I285" s="29">
        <f>C285-F285</f>
        <v>2406</v>
      </c>
      <c r="J285" s="51">
        <f>D285-G285</f>
        <v>2406</v>
      </c>
      <c r="K285" s="52">
        <f>J285</f>
        <v>2406</v>
      </c>
      <c r="L285" s="53">
        <f>J285-K285</f>
        <v>0</v>
      </c>
      <c r="O285" s="6"/>
      <c r="Q285" s="6"/>
      <c r="R285" s="6"/>
      <c r="S285" s="6"/>
      <c r="T285" s="6"/>
      <c r="U285" s="6"/>
      <c r="V285" s="6"/>
    </row>
    <row r="286" spans="1:22" ht="25.05" customHeight="1">
      <c r="A286" s="50">
        <v>45901</v>
      </c>
      <c r="B286" s="29">
        <f>B285</f>
        <v>80200</v>
      </c>
      <c r="C286" s="29">
        <f>ROUND(B286*58%,0)</f>
        <v>46516</v>
      </c>
      <c r="D286" s="51">
        <f>SUM(B286:C286)</f>
        <v>126716</v>
      </c>
      <c r="E286" s="29">
        <f>E285</f>
        <v>80200</v>
      </c>
      <c r="F286" s="29">
        <f>ROUND(E286*55%,0)</f>
        <v>44110</v>
      </c>
      <c r="G286" s="51">
        <f>SUM(E286:F286)</f>
        <v>124310</v>
      </c>
      <c r="H286" s="29">
        <f>B286-E286</f>
        <v>0</v>
      </c>
      <c r="I286" s="29">
        <f>C286-F286</f>
        <v>2406</v>
      </c>
      <c r="J286" s="51">
        <f>D286-G286</f>
        <v>2406</v>
      </c>
      <c r="K286" s="52">
        <f>J286</f>
        <v>2406</v>
      </c>
      <c r="L286" s="53">
        <f>J286-K286</f>
        <v>0</v>
      </c>
      <c r="O286" s="6"/>
      <c r="Q286" s="6"/>
      <c r="R286" s="6"/>
      <c r="S286" s="6"/>
      <c r="T286" s="6"/>
      <c r="U286" s="6"/>
      <c r="V286" s="6"/>
    </row>
    <row r="287" spans="1:22" ht="25.05" customHeight="1">
      <c r="A287" s="30" t="s">
        <v>46</v>
      </c>
      <c r="B287" s="31">
        <f>SUM(B284:B286)</f>
        <v>240600</v>
      </c>
      <c r="C287" s="31">
        <f>SUM(C284:C286)</f>
        <v>139548</v>
      </c>
      <c r="D287" s="31">
        <f>SUM(D284:D286)</f>
        <v>380148</v>
      </c>
      <c r="E287" s="31">
        <f>SUM(E284:E286)</f>
        <v>240600</v>
      </c>
      <c r="F287" s="31">
        <f>SUM(F284:F286)</f>
        <v>132330</v>
      </c>
      <c r="G287" s="31">
        <f>SUM(G284:G286)</f>
        <v>372930</v>
      </c>
      <c r="H287" s="31">
        <f>SUM(H284:H286)</f>
        <v>0</v>
      </c>
      <c r="I287" s="31">
        <f>SUM(I284:I286)</f>
        <v>7218</v>
      </c>
      <c r="J287" s="31">
        <f>SUM(J284:J286)</f>
        <v>7218</v>
      </c>
      <c r="K287" s="31">
        <f>SUM(K284:K286)</f>
        <v>7218</v>
      </c>
      <c r="L287" s="31">
        <f>SUM(L284:L286)</f>
        <v>0</v>
      </c>
      <c r="O287" s="9"/>
      <c r="Q287" s="9"/>
      <c r="R287" s="9"/>
      <c r="S287" s="9"/>
      <c r="T287" s="9"/>
      <c r="U287" s="9"/>
      <c r="V287" s="9"/>
    </row>
    <row r="288" spans="1:22" ht="21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O288" s="9"/>
      <c r="Q288" s="9"/>
      <c r="R288" s="9"/>
      <c r="S288" s="9"/>
      <c r="T288" s="9"/>
      <c r="U288" s="9"/>
      <c r="V288" s="9"/>
    </row>
    <row r="289" spans="1:22" ht="21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O289" s="9"/>
      <c r="Q289" s="9"/>
      <c r="R289" s="9"/>
      <c r="S289" s="9"/>
      <c r="T289" s="9"/>
      <c r="U289" s="9"/>
      <c r="V289" s="9"/>
    </row>
    <row r="290" spans="1:22" ht="21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O290" s="6"/>
      <c r="Q290" s="6"/>
      <c r="R290" s="6"/>
      <c r="S290" s="6"/>
      <c r="T290" s="6"/>
      <c r="U290" s="6"/>
      <c r="V290" s="6"/>
    </row>
    <row r="291" spans="1:22" ht="21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O291" s="9"/>
      <c r="Q291" s="9"/>
      <c r="R291" s="9"/>
      <c r="S291" s="9"/>
      <c r="T291" s="9"/>
      <c r="U291" s="9"/>
      <c r="V291" s="9"/>
    </row>
    <row r="292" spans="1:22" ht="21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O292" s="9"/>
      <c r="P292" s="9"/>
      <c r="Q292" s="9"/>
      <c r="R292" s="9"/>
      <c r="S292" s="9"/>
      <c r="T292" s="9"/>
      <c r="U292" s="9"/>
      <c r="V292" s="9"/>
    </row>
    <row r="293" spans="1:22" s="16" customFormat="1" ht="21" customHeight="1">
      <c r="A293" s="15" t="s">
        <v>37</v>
      </c>
      <c r="B293" s="46" t="str">
        <f>MASTER!B29</f>
        <v>EMPLOYEE 25</v>
      </c>
      <c r="C293" s="61"/>
      <c r="D293" s="61"/>
      <c r="E293" s="61"/>
      <c r="F293" s="62"/>
      <c r="G293" s="47" t="s">
        <v>38</v>
      </c>
      <c r="H293" s="63"/>
      <c r="I293" s="64" t="str">
        <f>MASTER!C29</f>
        <v>LECTURER</v>
      </c>
      <c r="J293" s="64"/>
      <c r="K293" s="64"/>
      <c r="L293" s="64"/>
      <c r="N293" s="17"/>
      <c r="O293" s="18"/>
      <c r="Q293" s="18"/>
      <c r="R293" s="18"/>
      <c r="S293" s="18"/>
      <c r="T293" s="18"/>
      <c r="U293" s="18"/>
      <c r="V293" s="18"/>
    </row>
    <row r="294" spans="1:22" ht="21" customHeight="1">
      <c r="A294" s="48" t="s">
        <v>39</v>
      </c>
      <c r="B294" s="65" t="s">
        <v>40</v>
      </c>
      <c r="C294" s="66"/>
      <c r="D294" s="67"/>
      <c r="E294" s="65" t="s">
        <v>41</v>
      </c>
      <c r="F294" s="66"/>
      <c r="G294" s="67"/>
      <c r="H294" s="65" t="s">
        <v>42</v>
      </c>
      <c r="I294" s="66"/>
      <c r="J294" s="67"/>
      <c r="K294" s="32" t="s">
        <v>52</v>
      </c>
      <c r="L294" s="68" t="s">
        <v>43</v>
      </c>
      <c r="O294" s="9"/>
      <c r="Q294" s="9"/>
      <c r="R294" s="9"/>
      <c r="S294" s="9"/>
      <c r="T294" s="9"/>
      <c r="U294" s="9"/>
      <c r="V294" s="9"/>
    </row>
    <row r="295" spans="1:22" ht="21" customHeight="1">
      <c r="A295" s="69"/>
      <c r="B295" s="70" t="s">
        <v>44</v>
      </c>
      <c r="C295" s="70" t="s">
        <v>45</v>
      </c>
      <c r="D295" s="70" t="s">
        <v>46</v>
      </c>
      <c r="E295" s="70" t="s">
        <v>44</v>
      </c>
      <c r="F295" s="70" t="s">
        <v>45</v>
      </c>
      <c r="G295" s="70" t="s">
        <v>46</v>
      </c>
      <c r="H295" s="70" t="s">
        <v>44</v>
      </c>
      <c r="I295" s="70" t="s">
        <v>45</v>
      </c>
      <c r="J295" s="70" t="s">
        <v>46</v>
      </c>
      <c r="K295" s="33" t="str">
        <f>MASTER!E29</f>
        <v>GPF 2004</v>
      </c>
      <c r="L295" s="71"/>
      <c r="O295" s="9"/>
      <c r="Q295" s="9"/>
      <c r="R295" s="9"/>
      <c r="S295" s="9"/>
      <c r="T295" s="9"/>
      <c r="U295" s="9"/>
      <c r="V295" s="9"/>
    </row>
    <row r="296" spans="1:22" ht="25.05" customHeight="1">
      <c r="A296" s="50">
        <v>45839</v>
      </c>
      <c r="B296" s="29">
        <f>MASTER!D29</f>
        <v>80200</v>
      </c>
      <c r="C296" s="29">
        <f>ROUND(B296*58%,0)</f>
        <v>46516</v>
      </c>
      <c r="D296" s="51">
        <f>SUM(B296:C296)</f>
        <v>126716</v>
      </c>
      <c r="E296" s="29">
        <f>B296</f>
        <v>80200</v>
      </c>
      <c r="F296" s="29">
        <f>ROUND(E296*55%,0)</f>
        <v>44110</v>
      </c>
      <c r="G296" s="51">
        <f>SUM(E296:F296)</f>
        <v>124310</v>
      </c>
      <c r="H296" s="29">
        <f>B296-E296</f>
        <v>0</v>
      </c>
      <c r="I296" s="29">
        <f>C296-F296</f>
        <v>2406</v>
      </c>
      <c r="J296" s="51">
        <f>D296-G296</f>
        <v>2406</v>
      </c>
      <c r="K296" s="52">
        <f>J296</f>
        <v>2406</v>
      </c>
      <c r="L296" s="53">
        <f>J296-K296</f>
        <v>0</v>
      </c>
      <c r="O296" s="9"/>
      <c r="Q296" s="9"/>
      <c r="R296" s="9"/>
      <c r="S296" s="9"/>
      <c r="T296" s="9"/>
      <c r="U296" s="9"/>
      <c r="V296" s="9"/>
    </row>
    <row r="297" spans="1:22" ht="25.05" customHeight="1">
      <c r="A297" s="50">
        <v>45870</v>
      </c>
      <c r="B297" s="29">
        <f>B296</f>
        <v>80200</v>
      </c>
      <c r="C297" s="29">
        <f>ROUND(B297*58%,0)</f>
        <v>46516</v>
      </c>
      <c r="D297" s="51">
        <f>SUM(B297:C297)</f>
        <v>126716</v>
      </c>
      <c r="E297" s="29">
        <f>E296</f>
        <v>80200</v>
      </c>
      <c r="F297" s="29">
        <f>ROUND(E297*55%,0)</f>
        <v>44110</v>
      </c>
      <c r="G297" s="51">
        <f>SUM(E297:F297)</f>
        <v>124310</v>
      </c>
      <c r="H297" s="29">
        <f>B297-E297</f>
        <v>0</v>
      </c>
      <c r="I297" s="29">
        <f>C297-F297</f>
        <v>2406</v>
      </c>
      <c r="J297" s="51">
        <f>D297-G297</f>
        <v>2406</v>
      </c>
      <c r="K297" s="52">
        <f>J297</f>
        <v>2406</v>
      </c>
      <c r="L297" s="53">
        <f>J297-K297</f>
        <v>0</v>
      </c>
      <c r="O297" s="6"/>
      <c r="Q297" s="6"/>
      <c r="R297" s="6"/>
      <c r="S297" s="6"/>
      <c r="T297" s="6"/>
      <c r="U297" s="6"/>
      <c r="V297" s="6"/>
    </row>
    <row r="298" spans="1:22" ht="25.05" customHeight="1">
      <c r="A298" s="50">
        <v>45901</v>
      </c>
      <c r="B298" s="29">
        <f>B297</f>
        <v>80200</v>
      </c>
      <c r="C298" s="29">
        <f>ROUND(B298*58%,0)</f>
        <v>46516</v>
      </c>
      <c r="D298" s="51">
        <f>SUM(B298:C298)</f>
        <v>126716</v>
      </c>
      <c r="E298" s="29">
        <f>E297</f>
        <v>80200</v>
      </c>
      <c r="F298" s="29">
        <f>ROUND(E298*55%,0)</f>
        <v>44110</v>
      </c>
      <c r="G298" s="51">
        <f>SUM(E298:F298)</f>
        <v>124310</v>
      </c>
      <c r="H298" s="29">
        <f>B298-E298</f>
        <v>0</v>
      </c>
      <c r="I298" s="29">
        <f>C298-F298</f>
        <v>2406</v>
      </c>
      <c r="J298" s="51">
        <f>D298-G298</f>
        <v>2406</v>
      </c>
      <c r="K298" s="52">
        <f>J298</f>
        <v>2406</v>
      </c>
      <c r="L298" s="53">
        <f>J298-K298</f>
        <v>0</v>
      </c>
      <c r="O298" s="6"/>
      <c r="Q298" s="6"/>
      <c r="R298" s="6"/>
      <c r="S298" s="6"/>
      <c r="T298" s="6"/>
      <c r="U298" s="6"/>
      <c r="V298" s="6"/>
    </row>
    <row r="299" spans="1:22" ht="25.05" customHeight="1">
      <c r="A299" s="30" t="s">
        <v>46</v>
      </c>
      <c r="B299" s="31">
        <f>SUM(B296:B298)</f>
        <v>240600</v>
      </c>
      <c r="C299" s="31">
        <f>SUM(C296:C298)</f>
        <v>139548</v>
      </c>
      <c r="D299" s="31">
        <f>SUM(D296:D298)</f>
        <v>380148</v>
      </c>
      <c r="E299" s="31">
        <f>SUM(E296:E298)</f>
        <v>240600</v>
      </c>
      <c r="F299" s="31">
        <f>SUM(F296:F298)</f>
        <v>132330</v>
      </c>
      <c r="G299" s="31">
        <f>SUM(G296:G298)</f>
        <v>372930</v>
      </c>
      <c r="H299" s="31">
        <f>SUM(H296:H298)</f>
        <v>0</v>
      </c>
      <c r="I299" s="31">
        <f>SUM(I296:I298)</f>
        <v>7218</v>
      </c>
      <c r="J299" s="31">
        <f>SUM(J296:J298)</f>
        <v>7218</v>
      </c>
      <c r="K299" s="31">
        <f>SUM(K296:K298)</f>
        <v>7218</v>
      </c>
      <c r="L299" s="31">
        <f>SUM(L296:L298)</f>
        <v>0</v>
      </c>
      <c r="O299" s="9"/>
      <c r="Q299" s="9"/>
      <c r="R299" s="9"/>
      <c r="S299" s="9"/>
      <c r="T299" s="9"/>
      <c r="U299" s="9"/>
      <c r="V299" s="9"/>
    </row>
    <row r="300" spans="1:22" ht="21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O300" s="9"/>
      <c r="Q300" s="9"/>
      <c r="R300" s="9"/>
      <c r="S300" s="9"/>
      <c r="T300" s="9"/>
      <c r="U300" s="9"/>
      <c r="V300" s="9"/>
    </row>
    <row r="301" spans="1:22" ht="21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O301" s="9"/>
      <c r="Q301" s="9"/>
      <c r="R301" s="9"/>
      <c r="S301" s="9"/>
      <c r="T301" s="9"/>
      <c r="U301" s="9"/>
      <c r="V301" s="9"/>
    </row>
    <row r="302" spans="1:22" ht="21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O302" s="6"/>
      <c r="Q302" s="6"/>
      <c r="R302" s="6"/>
      <c r="S302" s="6"/>
      <c r="T302" s="6"/>
      <c r="U302" s="6"/>
      <c r="V302" s="6"/>
    </row>
    <row r="303" spans="1:22" ht="21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O303" s="9"/>
      <c r="Q303" s="9"/>
      <c r="R303" s="9"/>
      <c r="S303" s="9"/>
      <c r="T303" s="9"/>
      <c r="U303" s="9"/>
      <c r="V303" s="9"/>
    </row>
    <row r="304" spans="1:22" ht="21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O304" s="9"/>
      <c r="P304" s="9"/>
      <c r="Q304" s="9"/>
      <c r="R304" s="9"/>
      <c r="S304" s="9"/>
      <c r="T304" s="9"/>
      <c r="U304" s="9"/>
      <c r="V304" s="9"/>
    </row>
    <row r="305" spans="1:22" s="16" customFormat="1" ht="21" customHeight="1">
      <c r="A305" s="15" t="s">
        <v>37</v>
      </c>
      <c r="B305" s="46" t="str">
        <f>MASTER!B30</f>
        <v>EMPLOYEE 26</v>
      </c>
      <c r="C305" s="61"/>
      <c r="D305" s="61"/>
      <c r="E305" s="61"/>
      <c r="F305" s="62"/>
      <c r="G305" s="47" t="s">
        <v>38</v>
      </c>
      <c r="H305" s="63"/>
      <c r="I305" s="64" t="str">
        <f>MASTER!C30</f>
        <v>LECTURER</v>
      </c>
      <c r="J305" s="64"/>
      <c r="K305" s="64"/>
      <c r="L305" s="64"/>
      <c r="N305" s="17"/>
      <c r="O305" s="18"/>
      <c r="Q305" s="18"/>
      <c r="R305" s="18"/>
      <c r="S305" s="18"/>
      <c r="T305" s="18"/>
      <c r="U305" s="18"/>
      <c r="V305" s="18"/>
    </row>
    <row r="306" spans="1:22" ht="21" customHeight="1">
      <c r="A306" s="48" t="s">
        <v>39</v>
      </c>
      <c r="B306" s="65" t="s">
        <v>40</v>
      </c>
      <c r="C306" s="66"/>
      <c r="D306" s="67"/>
      <c r="E306" s="65" t="s">
        <v>41</v>
      </c>
      <c r="F306" s="66"/>
      <c r="G306" s="67"/>
      <c r="H306" s="65" t="s">
        <v>42</v>
      </c>
      <c r="I306" s="66"/>
      <c r="J306" s="67"/>
      <c r="K306" s="32" t="s">
        <v>52</v>
      </c>
      <c r="L306" s="68" t="s">
        <v>43</v>
      </c>
      <c r="O306" s="9"/>
      <c r="Q306" s="9"/>
      <c r="R306" s="9"/>
      <c r="S306" s="9"/>
      <c r="T306" s="9"/>
      <c r="U306" s="9"/>
      <c r="V306" s="9"/>
    </row>
    <row r="307" spans="1:22" ht="21" customHeight="1">
      <c r="A307" s="69"/>
      <c r="B307" s="70" t="s">
        <v>44</v>
      </c>
      <c r="C307" s="70" t="s">
        <v>45</v>
      </c>
      <c r="D307" s="70" t="s">
        <v>46</v>
      </c>
      <c r="E307" s="70" t="s">
        <v>44</v>
      </c>
      <c r="F307" s="70" t="s">
        <v>45</v>
      </c>
      <c r="G307" s="70" t="s">
        <v>46</v>
      </c>
      <c r="H307" s="70" t="s">
        <v>44</v>
      </c>
      <c r="I307" s="70" t="s">
        <v>45</v>
      </c>
      <c r="J307" s="70" t="s">
        <v>46</v>
      </c>
      <c r="K307" s="33" t="str">
        <f>MASTER!E30</f>
        <v>GPF 2004</v>
      </c>
      <c r="L307" s="71"/>
      <c r="O307" s="9"/>
      <c r="Q307" s="9"/>
      <c r="R307" s="9"/>
      <c r="S307" s="9"/>
      <c r="T307" s="9"/>
      <c r="U307" s="9"/>
      <c r="V307" s="9"/>
    </row>
    <row r="308" spans="1:22" ht="25.05" customHeight="1">
      <c r="A308" s="50">
        <v>45839</v>
      </c>
      <c r="B308" s="29">
        <f>MASTER!D30</f>
        <v>80200</v>
      </c>
      <c r="C308" s="29">
        <f>ROUND(B308*58%,0)</f>
        <v>46516</v>
      </c>
      <c r="D308" s="51">
        <f>SUM(B308:C308)</f>
        <v>126716</v>
      </c>
      <c r="E308" s="29">
        <f>B308</f>
        <v>80200</v>
      </c>
      <c r="F308" s="29">
        <f>ROUND(E308*55%,0)</f>
        <v>44110</v>
      </c>
      <c r="G308" s="51">
        <f>SUM(E308:F308)</f>
        <v>124310</v>
      </c>
      <c r="H308" s="29">
        <f>B308-E308</f>
        <v>0</v>
      </c>
      <c r="I308" s="29">
        <f>C308-F308</f>
        <v>2406</v>
      </c>
      <c r="J308" s="51">
        <f>D308-G308</f>
        <v>2406</v>
      </c>
      <c r="K308" s="52">
        <f>J308</f>
        <v>2406</v>
      </c>
      <c r="L308" s="53">
        <f>J308-K308</f>
        <v>0</v>
      </c>
      <c r="O308" s="9"/>
      <c r="Q308" s="9"/>
      <c r="R308" s="9"/>
      <c r="S308" s="9"/>
      <c r="T308" s="9"/>
      <c r="U308" s="9"/>
      <c r="V308" s="9"/>
    </row>
    <row r="309" spans="1:22" ht="25.05" customHeight="1">
      <c r="A309" s="50">
        <v>45870</v>
      </c>
      <c r="B309" s="29">
        <f>B308</f>
        <v>80200</v>
      </c>
      <c r="C309" s="29">
        <f>ROUND(B309*58%,0)</f>
        <v>46516</v>
      </c>
      <c r="D309" s="51">
        <f>SUM(B309:C309)</f>
        <v>126716</v>
      </c>
      <c r="E309" s="29">
        <f>E308</f>
        <v>80200</v>
      </c>
      <c r="F309" s="29">
        <f>ROUND(E309*55%,0)</f>
        <v>44110</v>
      </c>
      <c r="G309" s="51">
        <f>SUM(E309:F309)</f>
        <v>124310</v>
      </c>
      <c r="H309" s="29">
        <f>B309-E309</f>
        <v>0</v>
      </c>
      <c r="I309" s="29">
        <f>C309-F309</f>
        <v>2406</v>
      </c>
      <c r="J309" s="51">
        <f>D309-G309</f>
        <v>2406</v>
      </c>
      <c r="K309" s="52">
        <f>J309</f>
        <v>2406</v>
      </c>
      <c r="L309" s="53">
        <f>J309-K309</f>
        <v>0</v>
      </c>
      <c r="O309" s="6"/>
      <c r="Q309" s="6"/>
      <c r="R309" s="6"/>
      <c r="S309" s="6"/>
      <c r="T309" s="6"/>
      <c r="U309" s="6"/>
      <c r="V309" s="6"/>
    </row>
    <row r="310" spans="1:22" ht="25.05" customHeight="1">
      <c r="A310" s="50">
        <v>45901</v>
      </c>
      <c r="B310" s="29">
        <f>B309</f>
        <v>80200</v>
      </c>
      <c r="C310" s="29">
        <f>ROUND(B310*58%,0)</f>
        <v>46516</v>
      </c>
      <c r="D310" s="51">
        <f>SUM(B310:C310)</f>
        <v>126716</v>
      </c>
      <c r="E310" s="29">
        <f>E309</f>
        <v>80200</v>
      </c>
      <c r="F310" s="29">
        <f>ROUND(E310*55%,0)</f>
        <v>44110</v>
      </c>
      <c r="G310" s="51">
        <f>SUM(E310:F310)</f>
        <v>124310</v>
      </c>
      <c r="H310" s="29">
        <f>B310-E310</f>
        <v>0</v>
      </c>
      <c r="I310" s="29">
        <f>C310-F310</f>
        <v>2406</v>
      </c>
      <c r="J310" s="51">
        <f>D310-G310</f>
        <v>2406</v>
      </c>
      <c r="K310" s="52">
        <f>J310</f>
        <v>2406</v>
      </c>
      <c r="L310" s="53">
        <f>J310-K310</f>
        <v>0</v>
      </c>
      <c r="O310" s="6"/>
      <c r="Q310" s="6"/>
      <c r="R310" s="6"/>
      <c r="S310" s="6"/>
      <c r="T310" s="6"/>
      <c r="U310" s="6"/>
      <c r="V310" s="6"/>
    </row>
    <row r="311" spans="1:22" ht="25.05" customHeight="1">
      <c r="A311" s="30" t="s">
        <v>46</v>
      </c>
      <c r="B311" s="31">
        <f>SUM(B308:B310)</f>
        <v>240600</v>
      </c>
      <c r="C311" s="31">
        <f>SUM(C308:C310)</f>
        <v>139548</v>
      </c>
      <c r="D311" s="31">
        <f>SUM(D308:D310)</f>
        <v>380148</v>
      </c>
      <c r="E311" s="31">
        <f>SUM(E308:E310)</f>
        <v>240600</v>
      </c>
      <c r="F311" s="31">
        <f>SUM(F308:F310)</f>
        <v>132330</v>
      </c>
      <c r="G311" s="31">
        <f>SUM(G308:G310)</f>
        <v>372930</v>
      </c>
      <c r="H311" s="31">
        <f>SUM(H308:H310)</f>
        <v>0</v>
      </c>
      <c r="I311" s="31">
        <f>SUM(I308:I310)</f>
        <v>7218</v>
      </c>
      <c r="J311" s="31">
        <f>SUM(J308:J310)</f>
        <v>7218</v>
      </c>
      <c r="K311" s="31">
        <f>SUM(K308:K310)</f>
        <v>7218</v>
      </c>
      <c r="L311" s="31">
        <f>SUM(L308:L310)</f>
        <v>0</v>
      </c>
      <c r="O311" s="9"/>
      <c r="Q311" s="9"/>
      <c r="R311" s="9"/>
      <c r="S311" s="9"/>
      <c r="T311" s="9"/>
      <c r="U311" s="9"/>
      <c r="V311" s="9"/>
    </row>
    <row r="312" spans="1:22" ht="21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O312" s="9"/>
      <c r="Q312" s="9"/>
      <c r="R312" s="9"/>
      <c r="S312" s="9"/>
      <c r="T312" s="9"/>
      <c r="U312" s="9"/>
      <c r="V312" s="9"/>
    </row>
    <row r="313" spans="1:22" ht="21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O313" s="9"/>
      <c r="Q313" s="9"/>
      <c r="R313" s="9"/>
      <c r="S313" s="9"/>
      <c r="T313" s="9"/>
      <c r="U313" s="9"/>
      <c r="V313" s="9"/>
    </row>
    <row r="314" spans="1:22" ht="21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O314" s="6"/>
      <c r="Q314" s="6"/>
      <c r="R314" s="6"/>
      <c r="S314" s="6"/>
      <c r="T314" s="6"/>
      <c r="U314" s="6"/>
      <c r="V314" s="6"/>
    </row>
    <row r="315" spans="1:22" ht="21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O315" s="9"/>
      <c r="Q315" s="9"/>
      <c r="R315" s="9"/>
      <c r="S315" s="9"/>
      <c r="T315" s="9"/>
      <c r="U315" s="9"/>
      <c r="V315" s="9"/>
    </row>
    <row r="316" spans="1:22" ht="21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O316" s="9"/>
      <c r="P316" s="9"/>
      <c r="Q316" s="9"/>
      <c r="R316" s="9"/>
      <c r="S316" s="9"/>
      <c r="T316" s="9"/>
      <c r="U316" s="9"/>
      <c r="V316" s="9"/>
    </row>
    <row r="317" spans="1:22" s="16" customFormat="1" ht="21" customHeight="1">
      <c r="A317" s="15" t="s">
        <v>37</v>
      </c>
      <c r="B317" s="46" t="str">
        <f>MASTER!B31</f>
        <v>EMPLOYEE 27</v>
      </c>
      <c r="C317" s="61"/>
      <c r="D317" s="61"/>
      <c r="E317" s="61"/>
      <c r="F317" s="62"/>
      <c r="G317" s="47" t="s">
        <v>38</v>
      </c>
      <c r="H317" s="63"/>
      <c r="I317" s="64" t="str">
        <f>MASTER!C31</f>
        <v>LECTURER</v>
      </c>
      <c r="J317" s="64"/>
      <c r="K317" s="64"/>
      <c r="L317" s="64"/>
      <c r="N317" s="17"/>
      <c r="O317" s="18"/>
      <c r="Q317" s="18"/>
      <c r="R317" s="18"/>
      <c r="S317" s="18"/>
      <c r="T317" s="18"/>
      <c r="U317" s="18"/>
      <c r="V317" s="18"/>
    </row>
    <row r="318" spans="1:22" ht="21" customHeight="1">
      <c r="A318" s="48" t="s">
        <v>39</v>
      </c>
      <c r="B318" s="65" t="s">
        <v>40</v>
      </c>
      <c r="C318" s="66"/>
      <c r="D318" s="67"/>
      <c r="E318" s="65" t="s">
        <v>41</v>
      </c>
      <c r="F318" s="66"/>
      <c r="G318" s="67"/>
      <c r="H318" s="65" t="s">
        <v>42</v>
      </c>
      <c r="I318" s="66"/>
      <c r="J318" s="67"/>
      <c r="K318" s="32" t="s">
        <v>52</v>
      </c>
      <c r="L318" s="68" t="s">
        <v>43</v>
      </c>
      <c r="O318" s="9"/>
      <c r="Q318" s="9"/>
      <c r="R318" s="9"/>
      <c r="S318" s="9"/>
      <c r="T318" s="9"/>
      <c r="U318" s="9"/>
      <c r="V318" s="9"/>
    </row>
    <row r="319" spans="1:22" ht="21" customHeight="1">
      <c r="A319" s="69"/>
      <c r="B319" s="70" t="s">
        <v>44</v>
      </c>
      <c r="C319" s="70" t="s">
        <v>45</v>
      </c>
      <c r="D319" s="70" t="s">
        <v>46</v>
      </c>
      <c r="E319" s="70" t="s">
        <v>44</v>
      </c>
      <c r="F319" s="70" t="s">
        <v>45</v>
      </c>
      <c r="G319" s="70" t="s">
        <v>46</v>
      </c>
      <c r="H319" s="70" t="s">
        <v>44</v>
      </c>
      <c r="I319" s="70" t="s">
        <v>45</v>
      </c>
      <c r="J319" s="70" t="s">
        <v>46</v>
      </c>
      <c r="K319" s="33" t="str">
        <f>MASTER!E31</f>
        <v>GPF 2004</v>
      </c>
      <c r="L319" s="71"/>
      <c r="O319" s="9"/>
      <c r="Q319" s="9"/>
      <c r="R319" s="9"/>
      <c r="S319" s="9"/>
      <c r="T319" s="9"/>
      <c r="U319" s="9"/>
      <c r="V319" s="9"/>
    </row>
    <row r="320" spans="1:22" ht="25.05" customHeight="1">
      <c r="A320" s="50">
        <v>45839</v>
      </c>
      <c r="B320" s="29">
        <f>MASTER!D31</f>
        <v>80200</v>
      </c>
      <c r="C320" s="29">
        <f>ROUND(B320*58%,0)</f>
        <v>46516</v>
      </c>
      <c r="D320" s="51">
        <f>SUM(B320:C320)</f>
        <v>126716</v>
      </c>
      <c r="E320" s="29">
        <f>B320</f>
        <v>80200</v>
      </c>
      <c r="F320" s="29">
        <f>ROUND(E320*55%,0)</f>
        <v>44110</v>
      </c>
      <c r="G320" s="51">
        <f>SUM(E320:F320)</f>
        <v>124310</v>
      </c>
      <c r="H320" s="29">
        <f>B320-E320</f>
        <v>0</v>
      </c>
      <c r="I320" s="29">
        <f>C320-F320</f>
        <v>2406</v>
      </c>
      <c r="J320" s="51">
        <f>D320-G320</f>
        <v>2406</v>
      </c>
      <c r="K320" s="52">
        <f>J320</f>
        <v>2406</v>
      </c>
      <c r="L320" s="53">
        <f>J320-K320</f>
        <v>0</v>
      </c>
      <c r="O320" s="9"/>
      <c r="Q320" s="9"/>
      <c r="R320" s="9"/>
      <c r="S320" s="9"/>
      <c r="T320" s="9"/>
      <c r="U320" s="9"/>
      <c r="V320" s="9"/>
    </row>
    <row r="321" spans="1:22" ht="25.05" customHeight="1">
      <c r="A321" s="50">
        <v>45870</v>
      </c>
      <c r="B321" s="29">
        <f>B320</f>
        <v>80200</v>
      </c>
      <c r="C321" s="29">
        <f>ROUND(B321*58%,0)</f>
        <v>46516</v>
      </c>
      <c r="D321" s="51">
        <f>SUM(B321:C321)</f>
        <v>126716</v>
      </c>
      <c r="E321" s="29">
        <f>E320</f>
        <v>80200</v>
      </c>
      <c r="F321" s="29">
        <f>ROUND(E321*55%,0)</f>
        <v>44110</v>
      </c>
      <c r="G321" s="51">
        <f>SUM(E321:F321)</f>
        <v>124310</v>
      </c>
      <c r="H321" s="29">
        <f>B321-E321</f>
        <v>0</v>
      </c>
      <c r="I321" s="29">
        <f>C321-F321</f>
        <v>2406</v>
      </c>
      <c r="J321" s="51">
        <f>D321-G321</f>
        <v>2406</v>
      </c>
      <c r="K321" s="52">
        <f>J321</f>
        <v>2406</v>
      </c>
      <c r="L321" s="53">
        <f>J321-K321</f>
        <v>0</v>
      </c>
      <c r="O321" s="6"/>
      <c r="Q321" s="6"/>
      <c r="R321" s="6"/>
      <c r="S321" s="6"/>
      <c r="T321" s="6"/>
      <c r="U321" s="6"/>
      <c r="V321" s="6"/>
    </row>
    <row r="322" spans="1:22" ht="25.05" customHeight="1">
      <c r="A322" s="50">
        <v>45901</v>
      </c>
      <c r="B322" s="29">
        <f>B321</f>
        <v>80200</v>
      </c>
      <c r="C322" s="29">
        <f>ROUND(B322*58%,0)</f>
        <v>46516</v>
      </c>
      <c r="D322" s="51">
        <f>SUM(B322:C322)</f>
        <v>126716</v>
      </c>
      <c r="E322" s="29">
        <f>E321</f>
        <v>80200</v>
      </c>
      <c r="F322" s="29">
        <f>ROUND(E322*55%,0)</f>
        <v>44110</v>
      </c>
      <c r="G322" s="51">
        <f>SUM(E322:F322)</f>
        <v>124310</v>
      </c>
      <c r="H322" s="29">
        <f>B322-E322</f>
        <v>0</v>
      </c>
      <c r="I322" s="29">
        <f>C322-F322</f>
        <v>2406</v>
      </c>
      <c r="J322" s="51">
        <f>D322-G322</f>
        <v>2406</v>
      </c>
      <c r="K322" s="52">
        <f>J322</f>
        <v>2406</v>
      </c>
      <c r="L322" s="53">
        <f>J322-K322</f>
        <v>0</v>
      </c>
      <c r="O322" s="6"/>
      <c r="Q322" s="6"/>
      <c r="R322" s="6"/>
      <c r="S322" s="6"/>
      <c r="T322" s="6"/>
      <c r="U322" s="6"/>
      <c r="V322" s="6"/>
    </row>
    <row r="323" spans="1:22" ht="25.05" customHeight="1">
      <c r="A323" s="30" t="s">
        <v>46</v>
      </c>
      <c r="B323" s="31">
        <f>SUM(B320:B322)</f>
        <v>240600</v>
      </c>
      <c r="C323" s="31">
        <f>SUM(C320:C322)</f>
        <v>139548</v>
      </c>
      <c r="D323" s="31">
        <f>SUM(D320:D322)</f>
        <v>380148</v>
      </c>
      <c r="E323" s="31">
        <f>SUM(E320:E322)</f>
        <v>240600</v>
      </c>
      <c r="F323" s="31">
        <f>SUM(F320:F322)</f>
        <v>132330</v>
      </c>
      <c r="G323" s="31">
        <f>SUM(G320:G322)</f>
        <v>372930</v>
      </c>
      <c r="H323" s="31">
        <f>SUM(H320:H322)</f>
        <v>0</v>
      </c>
      <c r="I323" s="31">
        <f>SUM(I320:I322)</f>
        <v>7218</v>
      </c>
      <c r="J323" s="31">
        <f>SUM(J320:J322)</f>
        <v>7218</v>
      </c>
      <c r="K323" s="31">
        <f>SUM(K320:K322)</f>
        <v>7218</v>
      </c>
      <c r="L323" s="31">
        <f>SUM(L320:L322)</f>
        <v>0</v>
      </c>
      <c r="O323" s="9"/>
      <c r="Q323" s="9"/>
      <c r="R323" s="9"/>
      <c r="S323" s="9"/>
      <c r="T323" s="9"/>
      <c r="U323" s="9"/>
      <c r="V323" s="9"/>
    </row>
    <row r="324" spans="1:22" ht="21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O324" s="9"/>
      <c r="Q324" s="9"/>
      <c r="R324" s="9"/>
      <c r="S324" s="9"/>
      <c r="T324" s="9"/>
      <c r="U324" s="9"/>
      <c r="V324" s="9"/>
    </row>
    <row r="325" spans="1:22" ht="21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O325" s="9"/>
      <c r="Q325" s="9"/>
      <c r="R325" s="9"/>
      <c r="S325" s="9"/>
      <c r="T325" s="9"/>
      <c r="U325" s="9"/>
      <c r="V325" s="9"/>
    </row>
    <row r="326" spans="1:22" ht="21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O326" s="6"/>
      <c r="Q326" s="6"/>
      <c r="R326" s="6"/>
      <c r="S326" s="6"/>
      <c r="T326" s="6"/>
      <c r="U326" s="6"/>
      <c r="V326" s="6"/>
    </row>
    <row r="327" spans="1:22" ht="21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O327" s="9"/>
      <c r="Q327" s="9"/>
      <c r="R327" s="9"/>
      <c r="S327" s="9"/>
      <c r="T327" s="9"/>
      <c r="U327" s="9"/>
      <c r="V327" s="9"/>
    </row>
    <row r="328" spans="1:22" ht="21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O328" s="9"/>
      <c r="P328" s="9"/>
      <c r="Q328" s="9"/>
      <c r="R328" s="9"/>
      <c r="S328" s="9"/>
      <c r="T328" s="9"/>
      <c r="U328" s="9"/>
      <c r="V328" s="9"/>
    </row>
    <row r="329" spans="1:22" s="16" customFormat="1" ht="21" customHeight="1">
      <c r="A329" s="15" t="s">
        <v>37</v>
      </c>
      <c r="B329" s="46" t="str">
        <f>MASTER!B32</f>
        <v>EMPLOYEE 28</v>
      </c>
      <c r="C329" s="61"/>
      <c r="D329" s="61"/>
      <c r="E329" s="61"/>
      <c r="F329" s="62"/>
      <c r="G329" s="47" t="s">
        <v>38</v>
      </c>
      <c r="H329" s="63"/>
      <c r="I329" s="64" t="str">
        <f>MASTER!C32</f>
        <v>LECTURER</v>
      </c>
      <c r="J329" s="64"/>
      <c r="K329" s="64"/>
      <c r="L329" s="64"/>
      <c r="N329" s="17"/>
      <c r="O329" s="18"/>
      <c r="Q329" s="18"/>
      <c r="R329" s="18"/>
      <c r="S329" s="18"/>
      <c r="T329" s="18"/>
      <c r="U329" s="18"/>
      <c r="V329" s="18"/>
    </row>
    <row r="330" spans="1:22" ht="21" customHeight="1">
      <c r="A330" s="48" t="s">
        <v>39</v>
      </c>
      <c r="B330" s="65" t="s">
        <v>40</v>
      </c>
      <c r="C330" s="66"/>
      <c r="D330" s="67"/>
      <c r="E330" s="65" t="s">
        <v>41</v>
      </c>
      <c r="F330" s="66"/>
      <c r="G330" s="67"/>
      <c r="H330" s="65" t="s">
        <v>42</v>
      </c>
      <c r="I330" s="66"/>
      <c r="J330" s="67"/>
      <c r="K330" s="32" t="s">
        <v>52</v>
      </c>
      <c r="L330" s="68" t="s">
        <v>43</v>
      </c>
      <c r="O330" s="9"/>
      <c r="Q330" s="9"/>
      <c r="R330" s="9"/>
      <c r="S330" s="9"/>
      <c r="T330" s="9"/>
      <c r="U330" s="9"/>
      <c r="V330" s="9"/>
    </row>
    <row r="331" spans="1:22" ht="21" customHeight="1">
      <c r="A331" s="69"/>
      <c r="B331" s="70" t="s">
        <v>44</v>
      </c>
      <c r="C331" s="70" t="s">
        <v>45</v>
      </c>
      <c r="D331" s="70" t="s">
        <v>46</v>
      </c>
      <c r="E331" s="70" t="s">
        <v>44</v>
      </c>
      <c r="F331" s="70" t="s">
        <v>45</v>
      </c>
      <c r="G331" s="70" t="s">
        <v>46</v>
      </c>
      <c r="H331" s="70" t="s">
        <v>44</v>
      </c>
      <c r="I331" s="70" t="s">
        <v>45</v>
      </c>
      <c r="J331" s="70" t="s">
        <v>46</v>
      </c>
      <c r="K331" s="33" t="str">
        <f>MASTER!E32</f>
        <v>GPF 2004</v>
      </c>
      <c r="L331" s="71"/>
      <c r="O331" s="9"/>
      <c r="Q331" s="9"/>
      <c r="R331" s="9"/>
      <c r="S331" s="9"/>
      <c r="T331" s="9"/>
      <c r="U331" s="9"/>
      <c r="V331" s="9"/>
    </row>
    <row r="332" spans="1:22" ht="25.05" customHeight="1">
      <c r="A332" s="50">
        <v>45839</v>
      </c>
      <c r="B332" s="29">
        <f>MASTER!D32</f>
        <v>80200</v>
      </c>
      <c r="C332" s="29">
        <f>ROUND(B332*58%,0)</f>
        <v>46516</v>
      </c>
      <c r="D332" s="51">
        <f>SUM(B332:C332)</f>
        <v>126716</v>
      </c>
      <c r="E332" s="29">
        <f>B332</f>
        <v>80200</v>
      </c>
      <c r="F332" s="29">
        <f>ROUND(E332*55%,0)</f>
        <v>44110</v>
      </c>
      <c r="G332" s="51">
        <f>SUM(E332:F332)</f>
        <v>124310</v>
      </c>
      <c r="H332" s="29">
        <f>B332-E332</f>
        <v>0</v>
      </c>
      <c r="I332" s="29">
        <f>C332-F332</f>
        <v>2406</v>
      </c>
      <c r="J332" s="51">
        <f>D332-G332</f>
        <v>2406</v>
      </c>
      <c r="K332" s="52">
        <f>J332</f>
        <v>2406</v>
      </c>
      <c r="L332" s="53">
        <f>J332-K332</f>
        <v>0</v>
      </c>
      <c r="O332" s="9"/>
      <c r="Q332" s="9"/>
      <c r="R332" s="9"/>
      <c r="S332" s="9"/>
      <c r="T332" s="9"/>
      <c r="U332" s="9"/>
      <c r="V332" s="9"/>
    </row>
    <row r="333" spans="1:22" ht="25.05" customHeight="1">
      <c r="A333" s="50">
        <v>45870</v>
      </c>
      <c r="B333" s="29">
        <f>B332</f>
        <v>80200</v>
      </c>
      <c r="C333" s="29">
        <f>ROUND(B333*58%,0)</f>
        <v>46516</v>
      </c>
      <c r="D333" s="51">
        <f>SUM(B333:C333)</f>
        <v>126716</v>
      </c>
      <c r="E333" s="29">
        <f>E332</f>
        <v>80200</v>
      </c>
      <c r="F333" s="29">
        <f>ROUND(E333*55%,0)</f>
        <v>44110</v>
      </c>
      <c r="G333" s="51">
        <f>SUM(E333:F333)</f>
        <v>124310</v>
      </c>
      <c r="H333" s="29">
        <f>B333-E333</f>
        <v>0</v>
      </c>
      <c r="I333" s="29">
        <f>C333-F333</f>
        <v>2406</v>
      </c>
      <c r="J333" s="51">
        <f>D333-G333</f>
        <v>2406</v>
      </c>
      <c r="K333" s="52">
        <f>J333</f>
        <v>2406</v>
      </c>
      <c r="L333" s="53">
        <f>J333-K333</f>
        <v>0</v>
      </c>
      <c r="O333" s="6"/>
      <c r="Q333" s="6"/>
      <c r="R333" s="6"/>
      <c r="S333" s="6"/>
      <c r="T333" s="6"/>
      <c r="U333" s="6"/>
      <c r="V333" s="6"/>
    </row>
    <row r="334" spans="1:22" ht="25.05" customHeight="1">
      <c r="A334" s="50">
        <v>45901</v>
      </c>
      <c r="B334" s="29">
        <f>B333</f>
        <v>80200</v>
      </c>
      <c r="C334" s="29">
        <f>ROUND(B334*58%,0)</f>
        <v>46516</v>
      </c>
      <c r="D334" s="51">
        <f>SUM(B334:C334)</f>
        <v>126716</v>
      </c>
      <c r="E334" s="29">
        <f>E333</f>
        <v>80200</v>
      </c>
      <c r="F334" s="29">
        <f>ROUND(E334*55%,0)</f>
        <v>44110</v>
      </c>
      <c r="G334" s="51">
        <f>SUM(E334:F334)</f>
        <v>124310</v>
      </c>
      <c r="H334" s="29">
        <f>B334-E334</f>
        <v>0</v>
      </c>
      <c r="I334" s="29">
        <f>C334-F334</f>
        <v>2406</v>
      </c>
      <c r="J334" s="51">
        <f>D334-G334</f>
        <v>2406</v>
      </c>
      <c r="K334" s="52">
        <f>J334</f>
        <v>2406</v>
      </c>
      <c r="L334" s="53">
        <f>J334-K334</f>
        <v>0</v>
      </c>
      <c r="O334" s="6"/>
      <c r="Q334" s="6"/>
      <c r="R334" s="6"/>
      <c r="S334" s="6"/>
      <c r="T334" s="6"/>
      <c r="U334" s="6"/>
      <c r="V334" s="6"/>
    </row>
    <row r="335" spans="1:22" ht="25.05" customHeight="1">
      <c r="A335" s="30" t="s">
        <v>46</v>
      </c>
      <c r="B335" s="31">
        <f>SUM(B332:B334)</f>
        <v>240600</v>
      </c>
      <c r="C335" s="31">
        <f>SUM(C332:C334)</f>
        <v>139548</v>
      </c>
      <c r="D335" s="31">
        <f>SUM(D332:D334)</f>
        <v>380148</v>
      </c>
      <c r="E335" s="31">
        <f>SUM(E332:E334)</f>
        <v>240600</v>
      </c>
      <c r="F335" s="31">
        <f>SUM(F332:F334)</f>
        <v>132330</v>
      </c>
      <c r="G335" s="31">
        <f>SUM(G332:G334)</f>
        <v>372930</v>
      </c>
      <c r="H335" s="31">
        <f>SUM(H332:H334)</f>
        <v>0</v>
      </c>
      <c r="I335" s="31">
        <f>SUM(I332:I334)</f>
        <v>7218</v>
      </c>
      <c r="J335" s="31">
        <f>SUM(J332:J334)</f>
        <v>7218</v>
      </c>
      <c r="K335" s="31">
        <f>SUM(K332:K334)</f>
        <v>7218</v>
      </c>
      <c r="L335" s="31">
        <f>SUM(L332:L334)</f>
        <v>0</v>
      </c>
      <c r="O335" s="9"/>
      <c r="Q335" s="9"/>
      <c r="R335" s="9"/>
      <c r="S335" s="9"/>
      <c r="T335" s="9"/>
      <c r="U335" s="9"/>
      <c r="V335" s="9"/>
    </row>
    <row r="336" spans="1:22" ht="21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O336" s="9"/>
      <c r="Q336" s="9"/>
      <c r="R336" s="9"/>
      <c r="S336" s="9"/>
      <c r="T336" s="9"/>
      <c r="U336" s="9"/>
      <c r="V336" s="9"/>
    </row>
    <row r="337" spans="1:22" ht="21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O337" s="9"/>
      <c r="Q337" s="9"/>
      <c r="R337" s="9"/>
      <c r="S337" s="9"/>
      <c r="T337" s="9"/>
      <c r="U337" s="9"/>
      <c r="V337" s="9"/>
    </row>
    <row r="338" spans="1:22" ht="21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O338" s="6"/>
      <c r="Q338" s="6"/>
      <c r="R338" s="6"/>
      <c r="S338" s="6"/>
      <c r="T338" s="6"/>
      <c r="U338" s="6"/>
      <c r="V338" s="6"/>
    </row>
    <row r="339" spans="1:22" ht="21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O339" s="9"/>
      <c r="Q339" s="9"/>
      <c r="R339" s="9"/>
      <c r="S339" s="9"/>
      <c r="T339" s="9"/>
      <c r="U339" s="9"/>
      <c r="V339" s="9"/>
    </row>
    <row r="340" spans="1:22" ht="21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O340" s="9"/>
      <c r="P340" s="9"/>
      <c r="Q340" s="9"/>
      <c r="R340" s="9"/>
      <c r="S340" s="9"/>
      <c r="T340" s="9"/>
      <c r="U340" s="9"/>
      <c r="V340" s="9"/>
    </row>
    <row r="341" spans="1:22" s="16" customFormat="1" ht="21" customHeight="1">
      <c r="A341" s="15" t="s">
        <v>37</v>
      </c>
      <c r="B341" s="46" t="str">
        <f>MASTER!B33</f>
        <v>EMPLOYEE 29</v>
      </c>
      <c r="C341" s="61"/>
      <c r="D341" s="61"/>
      <c r="E341" s="61"/>
      <c r="F341" s="62"/>
      <c r="G341" s="47" t="s">
        <v>38</v>
      </c>
      <c r="H341" s="63"/>
      <c r="I341" s="64" t="str">
        <f>MASTER!C33</f>
        <v>LECTURER</v>
      </c>
      <c r="J341" s="64"/>
      <c r="K341" s="64"/>
      <c r="L341" s="64"/>
      <c r="N341" s="17"/>
      <c r="O341" s="18"/>
      <c r="Q341" s="18"/>
      <c r="R341" s="18"/>
      <c r="S341" s="18"/>
      <c r="T341" s="18"/>
      <c r="U341" s="18"/>
      <c r="V341" s="18"/>
    </row>
    <row r="342" spans="1:22" ht="21" customHeight="1">
      <c r="A342" s="48" t="s">
        <v>39</v>
      </c>
      <c r="B342" s="65" t="s">
        <v>40</v>
      </c>
      <c r="C342" s="66"/>
      <c r="D342" s="67"/>
      <c r="E342" s="65" t="s">
        <v>41</v>
      </c>
      <c r="F342" s="66"/>
      <c r="G342" s="67"/>
      <c r="H342" s="65" t="s">
        <v>42</v>
      </c>
      <c r="I342" s="66"/>
      <c r="J342" s="67"/>
      <c r="K342" s="32" t="s">
        <v>52</v>
      </c>
      <c r="L342" s="68" t="s">
        <v>43</v>
      </c>
      <c r="O342" s="9"/>
      <c r="Q342" s="9"/>
      <c r="R342" s="9"/>
      <c r="S342" s="9"/>
      <c r="T342" s="9"/>
      <c r="U342" s="9"/>
      <c r="V342" s="9"/>
    </row>
    <row r="343" spans="1:22" ht="21" customHeight="1">
      <c r="A343" s="69"/>
      <c r="B343" s="70" t="s">
        <v>44</v>
      </c>
      <c r="C343" s="70" t="s">
        <v>45</v>
      </c>
      <c r="D343" s="70" t="s">
        <v>46</v>
      </c>
      <c r="E343" s="70" t="s">
        <v>44</v>
      </c>
      <c r="F343" s="70" t="s">
        <v>45</v>
      </c>
      <c r="G343" s="70" t="s">
        <v>46</v>
      </c>
      <c r="H343" s="70" t="s">
        <v>44</v>
      </c>
      <c r="I343" s="70" t="s">
        <v>45</v>
      </c>
      <c r="J343" s="70" t="s">
        <v>46</v>
      </c>
      <c r="K343" s="33" t="str">
        <f>MASTER!E33</f>
        <v>GPF 2004</v>
      </c>
      <c r="L343" s="71"/>
      <c r="O343" s="9"/>
      <c r="Q343" s="9"/>
      <c r="R343" s="9"/>
      <c r="S343" s="9"/>
      <c r="T343" s="9"/>
      <c r="U343" s="9"/>
      <c r="V343" s="9"/>
    </row>
    <row r="344" spans="1:22" ht="25.05" customHeight="1">
      <c r="A344" s="50">
        <v>45839</v>
      </c>
      <c r="B344" s="29">
        <f>MASTER!D33</f>
        <v>80200</v>
      </c>
      <c r="C344" s="29">
        <f>ROUND(B344*58%,0)</f>
        <v>46516</v>
      </c>
      <c r="D344" s="51">
        <f>SUM(B344:C344)</f>
        <v>126716</v>
      </c>
      <c r="E344" s="29">
        <f>B344</f>
        <v>80200</v>
      </c>
      <c r="F344" s="29">
        <f>ROUND(E344*55%,0)</f>
        <v>44110</v>
      </c>
      <c r="G344" s="51">
        <f>SUM(E344:F344)</f>
        <v>124310</v>
      </c>
      <c r="H344" s="29">
        <f>B344-E344</f>
        <v>0</v>
      </c>
      <c r="I344" s="29">
        <f>C344-F344</f>
        <v>2406</v>
      </c>
      <c r="J344" s="51">
        <f>D344-G344</f>
        <v>2406</v>
      </c>
      <c r="K344" s="52">
        <f>J344</f>
        <v>2406</v>
      </c>
      <c r="L344" s="53">
        <f>J344-K344</f>
        <v>0</v>
      </c>
      <c r="O344" s="9"/>
      <c r="Q344" s="9"/>
      <c r="R344" s="9"/>
      <c r="S344" s="9"/>
      <c r="T344" s="9"/>
      <c r="U344" s="9"/>
      <c r="V344" s="9"/>
    </row>
    <row r="345" spans="1:22" ht="25.05" customHeight="1">
      <c r="A345" s="50">
        <v>45870</v>
      </c>
      <c r="B345" s="29">
        <f>B344</f>
        <v>80200</v>
      </c>
      <c r="C345" s="29">
        <f>ROUND(B345*58%,0)</f>
        <v>46516</v>
      </c>
      <c r="D345" s="51">
        <f>SUM(B345:C345)</f>
        <v>126716</v>
      </c>
      <c r="E345" s="29">
        <f>E344</f>
        <v>80200</v>
      </c>
      <c r="F345" s="29">
        <f>ROUND(E345*55%,0)</f>
        <v>44110</v>
      </c>
      <c r="G345" s="51">
        <f>SUM(E345:F345)</f>
        <v>124310</v>
      </c>
      <c r="H345" s="29">
        <f>B345-E345</f>
        <v>0</v>
      </c>
      <c r="I345" s="29">
        <f>C345-F345</f>
        <v>2406</v>
      </c>
      <c r="J345" s="51">
        <f>D345-G345</f>
        <v>2406</v>
      </c>
      <c r="K345" s="52">
        <f>J345</f>
        <v>2406</v>
      </c>
      <c r="L345" s="53">
        <f>J345-K345</f>
        <v>0</v>
      </c>
      <c r="O345" s="6"/>
      <c r="Q345" s="6"/>
      <c r="R345" s="6"/>
      <c r="S345" s="6"/>
      <c r="T345" s="6"/>
      <c r="U345" s="6"/>
      <c r="V345" s="6"/>
    </row>
    <row r="346" spans="1:22" ht="25.05" customHeight="1">
      <c r="A346" s="50">
        <v>45901</v>
      </c>
      <c r="B346" s="29">
        <f>B345</f>
        <v>80200</v>
      </c>
      <c r="C346" s="29">
        <f>ROUND(B346*58%,0)</f>
        <v>46516</v>
      </c>
      <c r="D346" s="51">
        <f>SUM(B346:C346)</f>
        <v>126716</v>
      </c>
      <c r="E346" s="29">
        <f>E345</f>
        <v>80200</v>
      </c>
      <c r="F346" s="29">
        <f>ROUND(E346*55%,0)</f>
        <v>44110</v>
      </c>
      <c r="G346" s="51">
        <f>SUM(E346:F346)</f>
        <v>124310</v>
      </c>
      <c r="H346" s="29">
        <f>B346-E346</f>
        <v>0</v>
      </c>
      <c r="I346" s="29">
        <f>C346-F346</f>
        <v>2406</v>
      </c>
      <c r="J346" s="51">
        <f>D346-G346</f>
        <v>2406</v>
      </c>
      <c r="K346" s="52">
        <f>J346</f>
        <v>2406</v>
      </c>
      <c r="L346" s="53">
        <f>J346-K346</f>
        <v>0</v>
      </c>
      <c r="O346" s="6"/>
      <c r="Q346" s="6"/>
      <c r="R346" s="6"/>
      <c r="S346" s="6"/>
      <c r="T346" s="6"/>
      <c r="U346" s="6"/>
      <c r="V346" s="6"/>
    </row>
    <row r="347" spans="1:22" ht="25.05" customHeight="1">
      <c r="A347" s="30" t="s">
        <v>46</v>
      </c>
      <c r="B347" s="31">
        <f>SUM(B344:B346)</f>
        <v>240600</v>
      </c>
      <c r="C347" s="31">
        <f>SUM(C344:C346)</f>
        <v>139548</v>
      </c>
      <c r="D347" s="31">
        <f>SUM(D344:D346)</f>
        <v>380148</v>
      </c>
      <c r="E347" s="31">
        <f>SUM(E344:E346)</f>
        <v>240600</v>
      </c>
      <c r="F347" s="31">
        <f>SUM(F344:F346)</f>
        <v>132330</v>
      </c>
      <c r="G347" s="31">
        <f>SUM(G344:G346)</f>
        <v>372930</v>
      </c>
      <c r="H347" s="31">
        <f>SUM(H344:H346)</f>
        <v>0</v>
      </c>
      <c r="I347" s="31">
        <f>SUM(I344:I346)</f>
        <v>7218</v>
      </c>
      <c r="J347" s="31">
        <f>SUM(J344:J346)</f>
        <v>7218</v>
      </c>
      <c r="K347" s="31">
        <f>SUM(K344:K346)</f>
        <v>7218</v>
      </c>
      <c r="L347" s="31">
        <f>SUM(L344:L346)</f>
        <v>0</v>
      </c>
      <c r="O347" s="9"/>
      <c r="Q347" s="9"/>
      <c r="R347" s="9"/>
      <c r="S347" s="9"/>
      <c r="T347" s="9"/>
      <c r="U347" s="9"/>
      <c r="V347" s="9"/>
    </row>
    <row r="348" spans="1:22" ht="21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O348" s="9"/>
      <c r="Q348" s="9"/>
      <c r="R348" s="9"/>
      <c r="S348" s="9"/>
      <c r="T348" s="9"/>
      <c r="U348" s="9"/>
      <c r="V348" s="9"/>
    </row>
    <row r="349" spans="1:22" ht="21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O349" s="9"/>
      <c r="Q349" s="9"/>
      <c r="R349" s="9"/>
      <c r="S349" s="9"/>
      <c r="T349" s="9"/>
      <c r="U349" s="9"/>
      <c r="V349" s="9"/>
    </row>
    <row r="350" spans="1:22" ht="21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O350" s="6"/>
      <c r="Q350" s="6"/>
      <c r="R350" s="6"/>
      <c r="S350" s="6"/>
      <c r="T350" s="6"/>
      <c r="U350" s="6"/>
      <c r="V350" s="6"/>
    </row>
    <row r="351" spans="1:22" ht="21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O351" s="9"/>
      <c r="Q351" s="9"/>
      <c r="R351" s="9"/>
      <c r="S351" s="9"/>
      <c r="T351" s="9"/>
      <c r="U351" s="9"/>
      <c r="V351" s="9"/>
    </row>
    <row r="352" spans="1:22" ht="21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O352" s="9"/>
      <c r="P352" s="9"/>
      <c r="Q352" s="9"/>
      <c r="R352" s="9"/>
      <c r="S352" s="9"/>
      <c r="T352" s="9"/>
      <c r="U352" s="9"/>
      <c r="V352" s="9"/>
    </row>
    <row r="353" spans="1:22" s="16" customFormat="1" ht="21" customHeight="1">
      <c r="A353" s="15" t="s">
        <v>37</v>
      </c>
      <c r="B353" s="46" t="str">
        <f>MASTER!B34</f>
        <v>EMPLOYEE 30</v>
      </c>
      <c r="C353" s="61"/>
      <c r="D353" s="61"/>
      <c r="E353" s="61"/>
      <c r="F353" s="62"/>
      <c r="G353" s="47" t="s">
        <v>38</v>
      </c>
      <c r="H353" s="63"/>
      <c r="I353" s="64" t="str">
        <f>MASTER!C34</f>
        <v>LECTURER</v>
      </c>
      <c r="J353" s="64"/>
      <c r="K353" s="64"/>
      <c r="L353" s="64"/>
      <c r="N353" s="17"/>
      <c r="O353" s="18"/>
      <c r="Q353" s="18"/>
      <c r="R353" s="18"/>
      <c r="S353" s="18"/>
      <c r="T353" s="18"/>
      <c r="U353" s="18"/>
      <c r="V353" s="18"/>
    </row>
    <row r="354" spans="1:22" ht="21" customHeight="1">
      <c r="A354" s="48" t="s">
        <v>39</v>
      </c>
      <c r="B354" s="65" t="s">
        <v>40</v>
      </c>
      <c r="C354" s="66"/>
      <c r="D354" s="67"/>
      <c r="E354" s="65" t="s">
        <v>41</v>
      </c>
      <c r="F354" s="66"/>
      <c r="G354" s="67"/>
      <c r="H354" s="65" t="s">
        <v>42</v>
      </c>
      <c r="I354" s="66"/>
      <c r="J354" s="67"/>
      <c r="K354" s="32" t="s">
        <v>52</v>
      </c>
      <c r="L354" s="68" t="s">
        <v>43</v>
      </c>
      <c r="O354" s="9"/>
      <c r="Q354" s="9"/>
      <c r="R354" s="9"/>
      <c r="S354" s="9"/>
      <c r="T354" s="9"/>
      <c r="U354" s="9"/>
      <c r="V354" s="9"/>
    </row>
    <row r="355" spans="1:22" ht="21" customHeight="1">
      <c r="A355" s="69"/>
      <c r="B355" s="70" t="s">
        <v>44</v>
      </c>
      <c r="C355" s="70" t="s">
        <v>45</v>
      </c>
      <c r="D355" s="70" t="s">
        <v>46</v>
      </c>
      <c r="E355" s="70" t="s">
        <v>44</v>
      </c>
      <c r="F355" s="70" t="s">
        <v>45</v>
      </c>
      <c r="G355" s="70" t="s">
        <v>46</v>
      </c>
      <c r="H355" s="70" t="s">
        <v>44</v>
      </c>
      <c r="I355" s="70" t="s">
        <v>45</v>
      </c>
      <c r="J355" s="70" t="s">
        <v>46</v>
      </c>
      <c r="K355" s="33" t="str">
        <f>MASTER!E34</f>
        <v>GPF 2004</v>
      </c>
      <c r="L355" s="71"/>
      <c r="O355" s="9"/>
      <c r="Q355" s="9"/>
      <c r="R355" s="9"/>
      <c r="S355" s="9"/>
      <c r="T355" s="9"/>
      <c r="U355" s="9"/>
      <c r="V355" s="9"/>
    </row>
    <row r="356" spans="1:22" ht="25.05" customHeight="1">
      <c r="A356" s="50">
        <v>45839</v>
      </c>
      <c r="B356" s="29">
        <f>MASTER!D34</f>
        <v>80200</v>
      </c>
      <c r="C356" s="29">
        <f>ROUND(B356*58%,0)</f>
        <v>46516</v>
      </c>
      <c r="D356" s="51">
        <f>SUM(B356:C356)</f>
        <v>126716</v>
      </c>
      <c r="E356" s="29">
        <f>B356</f>
        <v>80200</v>
      </c>
      <c r="F356" s="29">
        <f>ROUND(E356*55%,0)</f>
        <v>44110</v>
      </c>
      <c r="G356" s="51">
        <f>SUM(E356:F356)</f>
        <v>124310</v>
      </c>
      <c r="H356" s="29">
        <f>B356-E356</f>
        <v>0</v>
      </c>
      <c r="I356" s="29">
        <f>C356-F356</f>
        <v>2406</v>
      </c>
      <c r="J356" s="51">
        <f>D356-G356</f>
        <v>2406</v>
      </c>
      <c r="K356" s="52">
        <f>J356</f>
        <v>2406</v>
      </c>
      <c r="L356" s="53">
        <f>J356-K356</f>
        <v>0</v>
      </c>
      <c r="O356" s="9"/>
      <c r="Q356" s="9"/>
      <c r="R356" s="9"/>
      <c r="S356" s="9"/>
      <c r="T356" s="9"/>
      <c r="U356" s="9"/>
      <c r="V356" s="9"/>
    </row>
    <row r="357" spans="1:22" ht="25.05" customHeight="1">
      <c r="A357" s="50">
        <v>45870</v>
      </c>
      <c r="B357" s="29">
        <f>B356</f>
        <v>80200</v>
      </c>
      <c r="C357" s="29">
        <f>ROUND(B357*58%,0)</f>
        <v>46516</v>
      </c>
      <c r="D357" s="51">
        <f>SUM(B357:C357)</f>
        <v>126716</v>
      </c>
      <c r="E357" s="29">
        <f>E356</f>
        <v>80200</v>
      </c>
      <c r="F357" s="29">
        <f>ROUND(E357*55%,0)</f>
        <v>44110</v>
      </c>
      <c r="G357" s="51">
        <f>SUM(E357:F357)</f>
        <v>124310</v>
      </c>
      <c r="H357" s="29">
        <f>B357-E357</f>
        <v>0</v>
      </c>
      <c r="I357" s="29">
        <f>C357-F357</f>
        <v>2406</v>
      </c>
      <c r="J357" s="51">
        <f>D357-G357</f>
        <v>2406</v>
      </c>
      <c r="K357" s="52">
        <f>J357</f>
        <v>2406</v>
      </c>
      <c r="L357" s="53">
        <f>J357-K357</f>
        <v>0</v>
      </c>
      <c r="O357" s="6"/>
      <c r="Q357" s="6"/>
      <c r="R357" s="6"/>
      <c r="S357" s="6"/>
      <c r="T357" s="6"/>
      <c r="U357" s="6"/>
      <c r="V357" s="6"/>
    </row>
    <row r="358" spans="1:22" ht="25.05" customHeight="1">
      <c r="A358" s="50">
        <v>45901</v>
      </c>
      <c r="B358" s="29">
        <f>B357</f>
        <v>80200</v>
      </c>
      <c r="C358" s="29">
        <f>ROUND(B358*58%,0)</f>
        <v>46516</v>
      </c>
      <c r="D358" s="51">
        <f>SUM(B358:C358)</f>
        <v>126716</v>
      </c>
      <c r="E358" s="29">
        <f>E357</f>
        <v>80200</v>
      </c>
      <c r="F358" s="29">
        <f>ROUND(E358*55%,0)</f>
        <v>44110</v>
      </c>
      <c r="G358" s="51">
        <f>SUM(E358:F358)</f>
        <v>124310</v>
      </c>
      <c r="H358" s="29">
        <f>B358-E358</f>
        <v>0</v>
      </c>
      <c r="I358" s="29">
        <f>C358-F358</f>
        <v>2406</v>
      </c>
      <c r="J358" s="51">
        <f>D358-G358</f>
        <v>2406</v>
      </c>
      <c r="K358" s="52">
        <f>J358</f>
        <v>2406</v>
      </c>
      <c r="L358" s="53">
        <f>J358-K358</f>
        <v>0</v>
      </c>
      <c r="O358" s="6"/>
      <c r="Q358" s="6"/>
      <c r="R358" s="6"/>
      <c r="S358" s="6"/>
      <c r="T358" s="6"/>
      <c r="U358" s="6"/>
      <c r="V358" s="6"/>
    </row>
    <row r="359" spans="1:22" ht="25.05" customHeight="1">
      <c r="A359" s="30" t="s">
        <v>46</v>
      </c>
      <c r="B359" s="31">
        <f>SUM(B356:B358)</f>
        <v>240600</v>
      </c>
      <c r="C359" s="31">
        <f>SUM(C356:C358)</f>
        <v>139548</v>
      </c>
      <c r="D359" s="31">
        <f>SUM(D356:D358)</f>
        <v>380148</v>
      </c>
      <c r="E359" s="31">
        <f>SUM(E356:E358)</f>
        <v>240600</v>
      </c>
      <c r="F359" s="31">
        <f>SUM(F356:F358)</f>
        <v>132330</v>
      </c>
      <c r="G359" s="31">
        <f>SUM(G356:G358)</f>
        <v>372930</v>
      </c>
      <c r="H359" s="31">
        <f>SUM(H356:H358)</f>
        <v>0</v>
      </c>
      <c r="I359" s="31">
        <f>SUM(I356:I358)</f>
        <v>7218</v>
      </c>
      <c r="J359" s="31">
        <f>SUM(J356:J358)</f>
        <v>7218</v>
      </c>
      <c r="K359" s="31">
        <f>SUM(K356:K358)</f>
        <v>7218</v>
      </c>
      <c r="L359" s="31">
        <f>SUM(L356:L358)</f>
        <v>0</v>
      </c>
      <c r="O359" s="9"/>
      <c r="Q359" s="9"/>
      <c r="R359" s="9"/>
      <c r="S359" s="9"/>
      <c r="T359" s="9"/>
      <c r="U359" s="9"/>
      <c r="V359" s="9"/>
    </row>
    <row r="360" spans="1:22" ht="21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O360" s="9"/>
      <c r="Q360" s="9"/>
      <c r="R360" s="9"/>
      <c r="S360" s="9"/>
      <c r="T360" s="9"/>
      <c r="U360" s="9"/>
      <c r="V360" s="9"/>
    </row>
    <row r="361" spans="1:22" ht="21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O361" s="9"/>
      <c r="Q361" s="9"/>
      <c r="R361" s="9"/>
      <c r="S361" s="9"/>
      <c r="T361" s="9"/>
      <c r="U361" s="9"/>
      <c r="V361" s="9"/>
    </row>
    <row r="362" spans="1:22" ht="21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O362" s="6"/>
      <c r="Q362" s="6"/>
      <c r="R362" s="6"/>
      <c r="S362" s="6"/>
      <c r="T362" s="6"/>
      <c r="U362" s="6"/>
      <c r="V362" s="6"/>
    </row>
    <row r="363" spans="1:22" ht="21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O363" s="9"/>
      <c r="Q363" s="9"/>
      <c r="R363" s="9"/>
      <c r="S363" s="9"/>
      <c r="T363" s="9"/>
      <c r="U363" s="9"/>
      <c r="V363" s="9"/>
    </row>
    <row r="364" spans="1:22" ht="21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O364" s="9"/>
      <c r="P364" s="9"/>
      <c r="Q364" s="9"/>
      <c r="R364" s="9"/>
      <c r="S364" s="9"/>
      <c r="T364" s="9"/>
      <c r="U364" s="9"/>
      <c r="V364" s="9"/>
    </row>
    <row r="365" spans="1:22" s="16" customFormat="1" ht="21" customHeight="1">
      <c r="A365" s="15" t="s">
        <v>37</v>
      </c>
      <c r="B365" s="46" t="str">
        <f>MASTER!B35</f>
        <v>EMPLOYEE 31</v>
      </c>
      <c r="C365" s="61"/>
      <c r="D365" s="61"/>
      <c r="E365" s="61"/>
      <c r="F365" s="62"/>
      <c r="G365" s="47" t="s">
        <v>38</v>
      </c>
      <c r="H365" s="63"/>
      <c r="I365" s="64" t="str">
        <f>MASTER!C35</f>
        <v>LECTURER</v>
      </c>
      <c r="J365" s="64"/>
      <c r="K365" s="64"/>
      <c r="L365" s="64"/>
      <c r="N365" s="17"/>
      <c r="O365" s="18"/>
      <c r="Q365" s="18"/>
      <c r="R365" s="18"/>
      <c r="S365" s="18"/>
      <c r="T365" s="18"/>
      <c r="U365" s="18"/>
      <c r="V365" s="18"/>
    </row>
    <row r="366" spans="1:22" ht="21" customHeight="1">
      <c r="A366" s="48" t="s">
        <v>39</v>
      </c>
      <c r="B366" s="65" t="s">
        <v>40</v>
      </c>
      <c r="C366" s="66"/>
      <c r="D366" s="67"/>
      <c r="E366" s="65" t="s">
        <v>41</v>
      </c>
      <c r="F366" s="66"/>
      <c r="G366" s="67"/>
      <c r="H366" s="65" t="s">
        <v>42</v>
      </c>
      <c r="I366" s="66"/>
      <c r="J366" s="67"/>
      <c r="K366" s="32" t="s">
        <v>52</v>
      </c>
      <c r="L366" s="68" t="s">
        <v>43</v>
      </c>
      <c r="O366" s="9"/>
      <c r="Q366" s="9"/>
      <c r="R366" s="9"/>
      <c r="S366" s="9"/>
      <c r="T366" s="9"/>
      <c r="U366" s="9"/>
      <c r="V366" s="9"/>
    </row>
    <row r="367" spans="1:22" ht="21" customHeight="1">
      <c r="A367" s="69"/>
      <c r="B367" s="70" t="s">
        <v>44</v>
      </c>
      <c r="C367" s="70" t="s">
        <v>45</v>
      </c>
      <c r="D367" s="70" t="s">
        <v>46</v>
      </c>
      <c r="E367" s="70" t="s">
        <v>44</v>
      </c>
      <c r="F367" s="70" t="s">
        <v>45</v>
      </c>
      <c r="G367" s="70" t="s">
        <v>46</v>
      </c>
      <c r="H367" s="70" t="s">
        <v>44</v>
      </c>
      <c r="I367" s="70" t="s">
        <v>45</v>
      </c>
      <c r="J367" s="70" t="s">
        <v>46</v>
      </c>
      <c r="K367" s="33" t="str">
        <f>MASTER!E35</f>
        <v>GPF 2004</v>
      </c>
      <c r="L367" s="71"/>
      <c r="O367" s="9"/>
      <c r="Q367" s="9"/>
      <c r="R367" s="9"/>
      <c r="S367" s="9"/>
      <c r="T367" s="9"/>
      <c r="U367" s="9"/>
      <c r="V367" s="9"/>
    </row>
    <row r="368" spans="1:22" ht="25.05" customHeight="1">
      <c r="A368" s="50">
        <v>45839</v>
      </c>
      <c r="B368" s="29">
        <f>MASTER!D35</f>
        <v>41300</v>
      </c>
      <c r="C368" s="29">
        <f>ROUND(B368*58%,0)</f>
        <v>23954</v>
      </c>
      <c r="D368" s="51">
        <f>SUM(B368:C368)</f>
        <v>65254</v>
      </c>
      <c r="E368" s="29">
        <f>B368</f>
        <v>41300</v>
      </c>
      <c r="F368" s="29">
        <f>ROUND(E368*55%,0)</f>
        <v>22715</v>
      </c>
      <c r="G368" s="51">
        <f>SUM(E368:F368)</f>
        <v>64015</v>
      </c>
      <c r="H368" s="29">
        <f>B368-E368</f>
        <v>0</v>
      </c>
      <c r="I368" s="29">
        <f>C368-F368</f>
        <v>1239</v>
      </c>
      <c r="J368" s="51">
        <f>D368-G368</f>
        <v>1239</v>
      </c>
      <c r="K368" s="52">
        <f>J368</f>
        <v>1239</v>
      </c>
      <c r="L368" s="53">
        <f>J368-K368</f>
        <v>0</v>
      </c>
      <c r="O368" s="9"/>
      <c r="Q368" s="9"/>
      <c r="R368" s="9"/>
      <c r="S368" s="9"/>
      <c r="T368" s="9"/>
      <c r="U368" s="9"/>
      <c r="V368" s="9"/>
    </row>
    <row r="369" spans="1:22" ht="25.05" customHeight="1">
      <c r="A369" s="50">
        <v>45870</v>
      </c>
      <c r="B369" s="29">
        <f>B368</f>
        <v>41300</v>
      </c>
      <c r="C369" s="29">
        <f>ROUND(B369*58%,0)</f>
        <v>23954</v>
      </c>
      <c r="D369" s="51">
        <f>SUM(B369:C369)</f>
        <v>65254</v>
      </c>
      <c r="E369" s="29">
        <f>E368</f>
        <v>41300</v>
      </c>
      <c r="F369" s="29">
        <f>ROUND(E369*55%,0)</f>
        <v>22715</v>
      </c>
      <c r="G369" s="51">
        <f>SUM(E369:F369)</f>
        <v>64015</v>
      </c>
      <c r="H369" s="29">
        <f>B369-E369</f>
        <v>0</v>
      </c>
      <c r="I369" s="29">
        <f>C369-F369</f>
        <v>1239</v>
      </c>
      <c r="J369" s="51">
        <f>D369-G369</f>
        <v>1239</v>
      </c>
      <c r="K369" s="52">
        <f>J369</f>
        <v>1239</v>
      </c>
      <c r="L369" s="53">
        <f>J369-K369</f>
        <v>0</v>
      </c>
      <c r="O369" s="6"/>
      <c r="Q369" s="6"/>
      <c r="R369" s="6"/>
      <c r="S369" s="6"/>
      <c r="T369" s="6"/>
      <c r="U369" s="6"/>
      <c r="V369" s="6"/>
    </row>
    <row r="370" spans="1:22" ht="25.05" customHeight="1">
      <c r="A370" s="50">
        <v>45901</v>
      </c>
      <c r="B370" s="29">
        <f>B369</f>
        <v>41300</v>
      </c>
      <c r="C370" s="29">
        <f>ROUND(B370*58%,0)</f>
        <v>23954</v>
      </c>
      <c r="D370" s="51">
        <f>SUM(B370:C370)</f>
        <v>65254</v>
      </c>
      <c r="E370" s="29">
        <f>E369</f>
        <v>41300</v>
      </c>
      <c r="F370" s="29">
        <f>ROUND(E370*55%,0)</f>
        <v>22715</v>
      </c>
      <c r="G370" s="51">
        <f>SUM(E370:F370)</f>
        <v>64015</v>
      </c>
      <c r="H370" s="29">
        <f>B370-E370</f>
        <v>0</v>
      </c>
      <c r="I370" s="29">
        <f>C370-F370</f>
        <v>1239</v>
      </c>
      <c r="J370" s="51">
        <f>D370-G370</f>
        <v>1239</v>
      </c>
      <c r="K370" s="52">
        <f>J370</f>
        <v>1239</v>
      </c>
      <c r="L370" s="53">
        <f>J370-K370</f>
        <v>0</v>
      </c>
      <c r="O370" s="6"/>
      <c r="Q370" s="6"/>
      <c r="R370" s="6"/>
      <c r="S370" s="6"/>
      <c r="T370" s="6"/>
      <c r="U370" s="6"/>
      <c r="V370" s="6"/>
    </row>
    <row r="371" spans="1:22" ht="25.05" customHeight="1">
      <c r="A371" s="30" t="s">
        <v>46</v>
      </c>
      <c r="B371" s="31">
        <f>SUM(B368:B370)</f>
        <v>123900</v>
      </c>
      <c r="C371" s="31">
        <f>SUM(C368:C370)</f>
        <v>71862</v>
      </c>
      <c r="D371" s="31">
        <f>SUM(D368:D370)</f>
        <v>195762</v>
      </c>
      <c r="E371" s="31">
        <f>SUM(E368:E370)</f>
        <v>123900</v>
      </c>
      <c r="F371" s="31">
        <f>SUM(F368:F370)</f>
        <v>68145</v>
      </c>
      <c r="G371" s="31">
        <f>SUM(G368:G370)</f>
        <v>192045</v>
      </c>
      <c r="H371" s="31">
        <f>SUM(H368:H370)</f>
        <v>0</v>
      </c>
      <c r="I371" s="31">
        <f>SUM(I368:I370)</f>
        <v>3717</v>
      </c>
      <c r="J371" s="31">
        <f>SUM(J368:J370)</f>
        <v>3717</v>
      </c>
      <c r="K371" s="31">
        <f>SUM(K368:K370)</f>
        <v>3717</v>
      </c>
      <c r="L371" s="31">
        <f>SUM(L368:L370)</f>
        <v>0</v>
      </c>
      <c r="O371" s="9"/>
      <c r="Q371" s="9"/>
      <c r="R371" s="9"/>
      <c r="S371" s="9"/>
      <c r="T371" s="9"/>
      <c r="U371" s="9"/>
      <c r="V371" s="9"/>
    </row>
    <row r="372" spans="1:22" ht="21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O372" s="9"/>
      <c r="Q372" s="9"/>
      <c r="R372" s="9"/>
      <c r="S372" s="9"/>
      <c r="T372" s="9"/>
      <c r="U372" s="9"/>
      <c r="V372" s="9"/>
    </row>
    <row r="373" spans="1:22" ht="21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O373" s="9"/>
      <c r="Q373" s="9"/>
      <c r="R373" s="9"/>
      <c r="S373" s="9"/>
      <c r="T373" s="9"/>
      <c r="U373" s="9"/>
      <c r="V373" s="9"/>
    </row>
    <row r="374" spans="1:22" ht="21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O374" s="6"/>
      <c r="Q374" s="6"/>
      <c r="R374" s="6"/>
      <c r="S374" s="6"/>
      <c r="T374" s="6"/>
      <c r="U374" s="6"/>
      <c r="V374" s="6"/>
    </row>
    <row r="375" spans="1:22" ht="21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O375" s="9"/>
      <c r="Q375" s="9"/>
      <c r="R375" s="9"/>
      <c r="S375" s="9"/>
      <c r="T375" s="9"/>
      <c r="U375" s="9"/>
      <c r="V375" s="9"/>
    </row>
    <row r="376" spans="1:22" ht="21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O376" s="9"/>
      <c r="P376" s="9"/>
      <c r="Q376" s="9"/>
      <c r="R376" s="9"/>
      <c r="S376" s="9"/>
      <c r="T376" s="9"/>
      <c r="U376" s="9"/>
      <c r="V376" s="9"/>
    </row>
    <row r="377" spans="1:22" s="16" customFormat="1" ht="21" customHeight="1">
      <c r="A377" s="15" t="s">
        <v>37</v>
      </c>
      <c r="B377" s="46" t="str">
        <f>MASTER!B36</f>
        <v>EMPLOYEE 32</v>
      </c>
      <c r="C377" s="61"/>
      <c r="D377" s="61"/>
      <c r="E377" s="61"/>
      <c r="F377" s="62"/>
      <c r="G377" s="47" t="s">
        <v>38</v>
      </c>
      <c r="H377" s="63"/>
      <c r="I377" s="64" t="str">
        <f>MASTER!C36</f>
        <v>LECTURER</v>
      </c>
      <c r="J377" s="64"/>
      <c r="K377" s="64"/>
      <c r="L377" s="64"/>
      <c r="N377" s="17"/>
      <c r="O377" s="18"/>
      <c r="Q377" s="18"/>
      <c r="R377" s="18"/>
      <c r="S377" s="18"/>
      <c r="T377" s="18"/>
      <c r="U377" s="18"/>
      <c r="V377" s="18"/>
    </row>
    <row r="378" spans="1:22" ht="21" customHeight="1">
      <c r="A378" s="48" t="s">
        <v>39</v>
      </c>
      <c r="B378" s="65" t="s">
        <v>40</v>
      </c>
      <c r="C378" s="66"/>
      <c r="D378" s="67"/>
      <c r="E378" s="65" t="s">
        <v>41</v>
      </c>
      <c r="F378" s="66"/>
      <c r="G378" s="67"/>
      <c r="H378" s="65" t="s">
        <v>42</v>
      </c>
      <c r="I378" s="66"/>
      <c r="J378" s="67"/>
      <c r="K378" s="32" t="s">
        <v>52</v>
      </c>
      <c r="L378" s="68" t="s">
        <v>43</v>
      </c>
      <c r="O378" s="9"/>
      <c r="Q378" s="9"/>
      <c r="R378" s="9"/>
      <c r="S378" s="9"/>
      <c r="T378" s="9"/>
      <c r="U378" s="9"/>
      <c r="V378" s="9"/>
    </row>
    <row r="379" spans="1:22" ht="21" customHeight="1">
      <c r="A379" s="69"/>
      <c r="B379" s="70" t="s">
        <v>44</v>
      </c>
      <c r="C379" s="70" t="s">
        <v>45</v>
      </c>
      <c r="D379" s="70" t="s">
        <v>46</v>
      </c>
      <c r="E379" s="70" t="s">
        <v>44</v>
      </c>
      <c r="F379" s="70" t="s">
        <v>45</v>
      </c>
      <c r="G379" s="70" t="s">
        <v>46</v>
      </c>
      <c r="H379" s="70" t="s">
        <v>44</v>
      </c>
      <c r="I379" s="70" t="s">
        <v>45</v>
      </c>
      <c r="J379" s="70" t="s">
        <v>46</v>
      </c>
      <c r="K379" s="33" t="str">
        <f>MASTER!E36</f>
        <v>GPF 2004</v>
      </c>
      <c r="L379" s="71"/>
      <c r="O379" s="9"/>
      <c r="Q379" s="9"/>
      <c r="R379" s="9"/>
      <c r="S379" s="9"/>
      <c r="T379" s="9"/>
      <c r="U379" s="9"/>
      <c r="V379" s="9"/>
    </row>
    <row r="380" spans="1:22" ht="25.05" customHeight="1">
      <c r="A380" s="50">
        <v>45839</v>
      </c>
      <c r="B380" s="29">
        <f>MASTER!D36</f>
        <v>69000</v>
      </c>
      <c r="C380" s="29">
        <f>ROUND(B380*58%,0)</f>
        <v>40020</v>
      </c>
      <c r="D380" s="51">
        <f>SUM(B380:C380)</f>
        <v>109020</v>
      </c>
      <c r="E380" s="29">
        <f>B380</f>
        <v>69000</v>
      </c>
      <c r="F380" s="29">
        <f>ROUND(E380*55%,0)</f>
        <v>37950</v>
      </c>
      <c r="G380" s="51">
        <f>SUM(E380:F380)</f>
        <v>106950</v>
      </c>
      <c r="H380" s="29">
        <f>B380-E380</f>
        <v>0</v>
      </c>
      <c r="I380" s="29">
        <f>C380-F380</f>
        <v>2070</v>
      </c>
      <c r="J380" s="51">
        <f>D380-G380</f>
        <v>2070</v>
      </c>
      <c r="K380" s="52">
        <f>J380</f>
        <v>2070</v>
      </c>
      <c r="L380" s="53">
        <f>J380-K380</f>
        <v>0</v>
      </c>
      <c r="O380" s="9"/>
      <c r="Q380" s="9"/>
      <c r="R380" s="9"/>
      <c r="S380" s="9"/>
      <c r="T380" s="9"/>
      <c r="U380" s="9"/>
      <c r="V380" s="9"/>
    </row>
    <row r="381" spans="1:22" ht="25.05" customHeight="1">
      <c r="A381" s="50">
        <v>45870</v>
      </c>
      <c r="B381" s="29">
        <f>B380</f>
        <v>69000</v>
      </c>
      <c r="C381" s="29">
        <f>ROUND(B381*58%,0)</f>
        <v>40020</v>
      </c>
      <c r="D381" s="51">
        <f>SUM(B381:C381)</f>
        <v>109020</v>
      </c>
      <c r="E381" s="29">
        <f>E380</f>
        <v>69000</v>
      </c>
      <c r="F381" s="29">
        <f>ROUND(E381*55%,0)</f>
        <v>37950</v>
      </c>
      <c r="G381" s="51">
        <f>SUM(E381:F381)</f>
        <v>106950</v>
      </c>
      <c r="H381" s="29">
        <f>B381-E381</f>
        <v>0</v>
      </c>
      <c r="I381" s="29">
        <f>C381-F381</f>
        <v>2070</v>
      </c>
      <c r="J381" s="51">
        <f>D381-G381</f>
        <v>2070</v>
      </c>
      <c r="K381" s="52">
        <f>J381</f>
        <v>2070</v>
      </c>
      <c r="L381" s="53">
        <f>J381-K381</f>
        <v>0</v>
      </c>
      <c r="O381" s="6"/>
      <c r="Q381" s="6"/>
      <c r="R381" s="6"/>
      <c r="S381" s="6"/>
      <c r="T381" s="6"/>
      <c r="U381" s="6"/>
      <c r="V381" s="6"/>
    </row>
    <row r="382" spans="1:22" ht="25.05" customHeight="1">
      <c r="A382" s="50">
        <v>45901</v>
      </c>
      <c r="B382" s="29">
        <f>B381</f>
        <v>69000</v>
      </c>
      <c r="C382" s="29">
        <f>ROUND(B382*58%,0)</f>
        <v>40020</v>
      </c>
      <c r="D382" s="51">
        <f>SUM(B382:C382)</f>
        <v>109020</v>
      </c>
      <c r="E382" s="29">
        <f>E381</f>
        <v>69000</v>
      </c>
      <c r="F382" s="29">
        <f>ROUND(E382*55%,0)</f>
        <v>37950</v>
      </c>
      <c r="G382" s="51">
        <f>SUM(E382:F382)</f>
        <v>106950</v>
      </c>
      <c r="H382" s="29">
        <f>B382-E382</f>
        <v>0</v>
      </c>
      <c r="I382" s="29">
        <f>C382-F382</f>
        <v>2070</v>
      </c>
      <c r="J382" s="51">
        <f>D382-G382</f>
        <v>2070</v>
      </c>
      <c r="K382" s="52">
        <f>J382</f>
        <v>2070</v>
      </c>
      <c r="L382" s="53">
        <f>J382-K382</f>
        <v>0</v>
      </c>
      <c r="O382" s="6"/>
      <c r="Q382" s="6"/>
      <c r="R382" s="6"/>
      <c r="S382" s="6"/>
      <c r="T382" s="6"/>
      <c r="U382" s="6"/>
      <c r="V382" s="6"/>
    </row>
    <row r="383" spans="1:22" ht="25.05" customHeight="1">
      <c r="A383" s="30" t="s">
        <v>46</v>
      </c>
      <c r="B383" s="31">
        <f>SUM(B380:B382)</f>
        <v>207000</v>
      </c>
      <c r="C383" s="31">
        <f>SUM(C380:C382)</f>
        <v>120060</v>
      </c>
      <c r="D383" s="31">
        <f>SUM(D380:D382)</f>
        <v>327060</v>
      </c>
      <c r="E383" s="31">
        <f>SUM(E380:E382)</f>
        <v>207000</v>
      </c>
      <c r="F383" s="31">
        <f>SUM(F380:F382)</f>
        <v>113850</v>
      </c>
      <c r="G383" s="31">
        <f>SUM(G380:G382)</f>
        <v>320850</v>
      </c>
      <c r="H383" s="31">
        <f>SUM(H380:H382)</f>
        <v>0</v>
      </c>
      <c r="I383" s="31">
        <f>SUM(I380:I382)</f>
        <v>6210</v>
      </c>
      <c r="J383" s="31">
        <f>SUM(J380:J382)</f>
        <v>6210</v>
      </c>
      <c r="K383" s="31">
        <f>SUM(K380:K382)</f>
        <v>6210</v>
      </c>
      <c r="L383" s="31">
        <f>SUM(L380:L382)</f>
        <v>0</v>
      </c>
      <c r="O383" s="9"/>
      <c r="Q383" s="9"/>
      <c r="R383" s="9"/>
      <c r="S383" s="9"/>
      <c r="T383" s="9"/>
      <c r="U383" s="9"/>
      <c r="V383" s="9"/>
    </row>
    <row r="384" spans="1:22" ht="21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O384" s="9"/>
      <c r="Q384" s="9"/>
      <c r="R384" s="9"/>
      <c r="S384" s="9"/>
      <c r="T384" s="9"/>
      <c r="U384" s="9"/>
      <c r="V384" s="9"/>
    </row>
    <row r="385" spans="1:22" ht="21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O385" s="9"/>
      <c r="Q385" s="9"/>
      <c r="R385" s="9"/>
      <c r="S385" s="9"/>
      <c r="T385" s="9"/>
      <c r="U385" s="9"/>
      <c r="V385" s="9"/>
    </row>
    <row r="386" spans="1:22" ht="21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O386" s="6"/>
      <c r="Q386" s="6"/>
      <c r="R386" s="6"/>
      <c r="S386" s="6"/>
      <c r="T386" s="6"/>
      <c r="U386" s="6"/>
      <c r="V386" s="6"/>
    </row>
    <row r="387" spans="1:22" ht="21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O387" s="9"/>
      <c r="Q387" s="9"/>
      <c r="R387" s="9"/>
      <c r="S387" s="9"/>
      <c r="T387" s="9"/>
      <c r="U387" s="9"/>
      <c r="V387" s="9"/>
    </row>
    <row r="388" spans="1:22" ht="21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O388" s="9"/>
      <c r="P388" s="9"/>
      <c r="Q388" s="9"/>
      <c r="R388" s="9"/>
      <c r="S388" s="9"/>
      <c r="T388" s="9"/>
      <c r="U388" s="9"/>
      <c r="V388" s="9"/>
    </row>
    <row r="389" spans="1:22" ht="27" hidden="1" customHeight="1"/>
    <row r="390" spans="1:22" ht="27" hidden="1" customHeight="1"/>
    <row r="391" spans="1:22" ht="27" hidden="1" customHeight="1"/>
    <row r="392" spans="1:22" ht="27" hidden="1" customHeight="1"/>
    <row r="393" spans="1:22" ht="27" hidden="1" customHeight="1"/>
    <row r="394" spans="1:22" ht="27" hidden="1" customHeight="1"/>
    <row r="395" spans="1:22" ht="27" hidden="1" customHeight="1"/>
    <row r="396" spans="1:22" ht="27" hidden="1" customHeight="1"/>
    <row r="397" spans="1:22" ht="27" hidden="1" customHeight="1"/>
    <row r="398" spans="1:22" ht="27" hidden="1" customHeight="1"/>
    <row r="399" spans="1:22" ht="27" hidden="1" customHeight="1"/>
    <row r="400" spans="1:22" ht="27" hidden="1" customHeight="1"/>
    <row r="401" ht="27" hidden="1" customHeight="1"/>
    <row r="402" ht="27" hidden="1" customHeight="1"/>
    <row r="403" ht="27" hidden="1" customHeight="1"/>
    <row r="404" ht="27" hidden="1" customHeight="1"/>
    <row r="405" ht="27" hidden="1" customHeight="1"/>
    <row r="406" ht="27" hidden="1" customHeight="1"/>
    <row r="407" ht="27" hidden="1" customHeight="1"/>
    <row r="408" ht="27" hidden="1" customHeight="1"/>
    <row r="409" ht="27" hidden="1" customHeight="1"/>
    <row r="410" ht="27" hidden="1" customHeight="1"/>
    <row r="411" ht="27" hidden="1" customHeight="1"/>
    <row r="412" ht="27" hidden="1" customHeight="1"/>
    <row r="413" ht="27" hidden="1" customHeight="1"/>
    <row r="414" ht="27" hidden="1" customHeight="1"/>
    <row r="415" ht="27" hidden="1" customHeight="1"/>
    <row r="416" ht="27" hidden="1" customHeight="1"/>
    <row r="417" ht="27" hidden="1" customHeight="1"/>
    <row r="418" ht="27" hidden="1" customHeight="1"/>
    <row r="419" ht="27" hidden="1" customHeight="1"/>
    <row r="420" ht="27" hidden="1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</sheetData>
  <sheetProtection algorithmName="SHA-512" hashValue="3Mjo3UCIh49YktQmgwa4tC0UoNfEeS3ycpd2CUv+ZBvXbW09TgUUWxkswoziRc20FYldJAPXV2e34L57TdgEgw==" saltValue="vpc3+woxGx/vbUkatUEUJA==" spinCount="100000" sheet="1" objects="1" scenarios="1" formatColumns="0" formatRows="0" insertRows="0" deleteRows="0"/>
  <mergeCells count="259">
    <mergeCell ref="G197:H197"/>
    <mergeCell ref="I197:L197"/>
    <mergeCell ref="A198:A199"/>
    <mergeCell ref="B198:D198"/>
    <mergeCell ref="E198:G198"/>
    <mergeCell ref="H198:J198"/>
    <mergeCell ref="L198:L199"/>
    <mergeCell ref="B197:F197"/>
    <mergeCell ref="B209:F209"/>
    <mergeCell ref="G209:H209"/>
    <mergeCell ref="I209:L209"/>
    <mergeCell ref="A210:A211"/>
    <mergeCell ref="B210:D210"/>
    <mergeCell ref="B281:F281"/>
    <mergeCell ref="G281:H281"/>
    <mergeCell ref="A270:A271"/>
    <mergeCell ref="B270:D270"/>
    <mergeCell ref="A258:A259"/>
    <mergeCell ref="B258:D258"/>
    <mergeCell ref="B245:F245"/>
    <mergeCell ref="G245:H245"/>
    <mergeCell ref="I245:L245"/>
    <mergeCell ref="B233:F233"/>
    <mergeCell ref="G233:H233"/>
    <mergeCell ref="I281:L281"/>
    <mergeCell ref="E270:G270"/>
    <mergeCell ref="H270:J270"/>
    <mergeCell ref="L270:L271"/>
    <mergeCell ref="E210:G210"/>
    <mergeCell ref="H210:J210"/>
    <mergeCell ref="L210:L211"/>
    <mergeCell ref="B221:F221"/>
    <mergeCell ref="G221:H221"/>
    <mergeCell ref="I221:L221"/>
    <mergeCell ref="A222:A223"/>
    <mergeCell ref="B222:D222"/>
    <mergeCell ref="E222:G222"/>
    <mergeCell ref="H222:J222"/>
    <mergeCell ref="L222:L223"/>
    <mergeCell ref="A246:A247"/>
    <mergeCell ref="B246:D246"/>
    <mergeCell ref="E246:G246"/>
    <mergeCell ref="H246:J246"/>
    <mergeCell ref="L246:L247"/>
    <mergeCell ref="B257:F257"/>
    <mergeCell ref="G257:H257"/>
    <mergeCell ref="I257:L257"/>
    <mergeCell ref="I233:L233"/>
    <mergeCell ref="A234:A235"/>
    <mergeCell ref="B234:D234"/>
    <mergeCell ref="E234:G234"/>
    <mergeCell ref="H234:J234"/>
    <mergeCell ref="L234:L235"/>
    <mergeCell ref="B282:D282"/>
    <mergeCell ref="E282:G282"/>
    <mergeCell ref="H282:J282"/>
    <mergeCell ref="L282:L283"/>
    <mergeCell ref="B293:F293"/>
    <mergeCell ref="G293:H293"/>
    <mergeCell ref="I293:L293"/>
    <mergeCell ref="E258:G258"/>
    <mergeCell ref="H258:J258"/>
    <mergeCell ref="L258:L259"/>
    <mergeCell ref="B269:F269"/>
    <mergeCell ref="G269:H269"/>
    <mergeCell ref="I269:L269"/>
    <mergeCell ref="B353:F353"/>
    <mergeCell ref="G353:H353"/>
    <mergeCell ref="I353:L353"/>
    <mergeCell ref="A330:A331"/>
    <mergeCell ref="B330:D330"/>
    <mergeCell ref="E330:G330"/>
    <mergeCell ref="H330:J330"/>
    <mergeCell ref="L330:L331"/>
    <mergeCell ref="A318:A319"/>
    <mergeCell ref="B318:D318"/>
    <mergeCell ref="E318:G318"/>
    <mergeCell ref="H318:J318"/>
    <mergeCell ref="L318:L319"/>
    <mergeCell ref="B329:F329"/>
    <mergeCell ref="G329:H329"/>
    <mergeCell ref="I329:L329"/>
    <mergeCell ref="A378:A379"/>
    <mergeCell ref="B378:D378"/>
    <mergeCell ref="E378:G378"/>
    <mergeCell ref="H378:J378"/>
    <mergeCell ref="L378:L379"/>
    <mergeCell ref="A366:A367"/>
    <mergeCell ref="B366:D366"/>
    <mergeCell ref="E366:G366"/>
    <mergeCell ref="H366:J366"/>
    <mergeCell ref="L366:L367"/>
    <mergeCell ref="B377:F377"/>
    <mergeCell ref="G377:H377"/>
    <mergeCell ref="I377:L377"/>
    <mergeCell ref="A114:A115"/>
    <mergeCell ref="B114:D114"/>
    <mergeCell ref="E114:G114"/>
    <mergeCell ref="H114:J114"/>
    <mergeCell ref="L114:L115"/>
    <mergeCell ref="B125:F125"/>
    <mergeCell ref="G125:H125"/>
    <mergeCell ref="I125:L125"/>
    <mergeCell ref="B101:F101"/>
    <mergeCell ref="G101:H101"/>
    <mergeCell ref="I101:L101"/>
    <mergeCell ref="A102:A103"/>
    <mergeCell ref="B102:D102"/>
    <mergeCell ref="E102:G102"/>
    <mergeCell ref="H102:J102"/>
    <mergeCell ref="L102:L103"/>
    <mergeCell ref="B113:F113"/>
    <mergeCell ref="G113:H113"/>
    <mergeCell ref="I113:L113"/>
    <mergeCell ref="B138:D138"/>
    <mergeCell ref="E138:G138"/>
    <mergeCell ref="H138:J138"/>
    <mergeCell ref="L138:L139"/>
    <mergeCell ref="B149:F149"/>
    <mergeCell ref="G149:H149"/>
    <mergeCell ref="I149:L149"/>
    <mergeCell ref="A126:A127"/>
    <mergeCell ref="B126:D126"/>
    <mergeCell ref="E126:G126"/>
    <mergeCell ref="H126:J126"/>
    <mergeCell ref="L126:L127"/>
    <mergeCell ref="B137:F137"/>
    <mergeCell ref="G137:H137"/>
    <mergeCell ref="I137:L137"/>
    <mergeCell ref="B53:F53"/>
    <mergeCell ref="G53:H53"/>
    <mergeCell ref="A186:A187"/>
    <mergeCell ref="B186:D186"/>
    <mergeCell ref="E186:G186"/>
    <mergeCell ref="H186:J186"/>
    <mergeCell ref="L186:L187"/>
    <mergeCell ref="B185:F185"/>
    <mergeCell ref="G185:H185"/>
    <mergeCell ref="I185:L185"/>
    <mergeCell ref="A162:A163"/>
    <mergeCell ref="B162:D162"/>
    <mergeCell ref="E162:G162"/>
    <mergeCell ref="H162:J162"/>
    <mergeCell ref="L162:L163"/>
    <mergeCell ref="A150:A151"/>
    <mergeCell ref="B150:D150"/>
    <mergeCell ref="E150:G150"/>
    <mergeCell ref="H150:J150"/>
    <mergeCell ref="L150:L151"/>
    <mergeCell ref="B161:F161"/>
    <mergeCell ref="G161:H161"/>
    <mergeCell ref="I161:L161"/>
    <mergeCell ref="A138:A139"/>
    <mergeCell ref="A54:A55"/>
    <mergeCell ref="B54:D54"/>
    <mergeCell ref="E54:G54"/>
    <mergeCell ref="H54:J54"/>
    <mergeCell ref="L54:L55"/>
    <mergeCell ref="A90:A91"/>
    <mergeCell ref="B90:D90"/>
    <mergeCell ref="A78:A79"/>
    <mergeCell ref="B78:D78"/>
    <mergeCell ref="A66:A67"/>
    <mergeCell ref="B66:D66"/>
    <mergeCell ref="B65:F65"/>
    <mergeCell ref="G65:H65"/>
    <mergeCell ref="I65:L65"/>
    <mergeCell ref="B29:F29"/>
    <mergeCell ref="G29:H29"/>
    <mergeCell ref="I29:L29"/>
    <mergeCell ref="A30:A31"/>
    <mergeCell ref="B30:D30"/>
    <mergeCell ref="E30:G30"/>
    <mergeCell ref="H30:J30"/>
    <mergeCell ref="L30:L31"/>
    <mergeCell ref="E90:G90"/>
    <mergeCell ref="H90:J90"/>
    <mergeCell ref="L90:L91"/>
    <mergeCell ref="E78:G78"/>
    <mergeCell ref="H78:J78"/>
    <mergeCell ref="L78:L79"/>
    <mergeCell ref="B89:F89"/>
    <mergeCell ref="G89:H89"/>
    <mergeCell ref="I89:L89"/>
    <mergeCell ref="E66:G66"/>
    <mergeCell ref="H66:J66"/>
    <mergeCell ref="L66:L67"/>
    <mergeCell ref="B77:F77"/>
    <mergeCell ref="G77:H77"/>
    <mergeCell ref="I77:L77"/>
    <mergeCell ref="I53:L53"/>
    <mergeCell ref="B17:F17"/>
    <mergeCell ref="G17:H17"/>
    <mergeCell ref="I17:L17"/>
    <mergeCell ref="A18:A19"/>
    <mergeCell ref="B18:D18"/>
    <mergeCell ref="E18:G18"/>
    <mergeCell ref="H18:J18"/>
    <mergeCell ref="L18:L19"/>
    <mergeCell ref="A1:L1"/>
    <mergeCell ref="B341:F341"/>
    <mergeCell ref="G341:H341"/>
    <mergeCell ref="A294:A295"/>
    <mergeCell ref="B294:D294"/>
    <mergeCell ref="E294:G294"/>
    <mergeCell ref="H294:J294"/>
    <mergeCell ref="L294:L295"/>
    <mergeCell ref="A282:A283"/>
    <mergeCell ref="A306:A307"/>
    <mergeCell ref="B306:D306"/>
    <mergeCell ref="E306:G306"/>
    <mergeCell ref="H306:J306"/>
    <mergeCell ref="L306:L307"/>
    <mergeCell ref="B317:F317"/>
    <mergeCell ref="G317:H317"/>
    <mergeCell ref="I317:L317"/>
    <mergeCell ref="B305:F305"/>
    <mergeCell ref="G305:H305"/>
    <mergeCell ref="I305:L305"/>
    <mergeCell ref="I341:L341"/>
    <mergeCell ref="A342:A343"/>
    <mergeCell ref="B342:D342"/>
    <mergeCell ref="E342:G342"/>
    <mergeCell ref="H342:J342"/>
    <mergeCell ref="L342:L343"/>
    <mergeCell ref="A354:A355"/>
    <mergeCell ref="B354:D354"/>
    <mergeCell ref="E354:G354"/>
    <mergeCell ref="H354:J354"/>
    <mergeCell ref="L354:L355"/>
    <mergeCell ref="B365:F365"/>
    <mergeCell ref="G365:H365"/>
    <mergeCell ref="I365:L365"/>
    <mergeCell ref="A174:A175"/>
    <mergeCell ref="B174:D174"/>
    <mergeCell ref="B173:F173"/>
    <mergeCell ref="G173:H173"/>
    <mergeCell ref="I173:L173"/>
    <mergeCell ref="E174:G174"/>
    <mergeCell ref="H174:J174"/>
    <mergeCell ref="L174:L175"/>
    <mergeCell ref="I41:L41"/>
    <mergeCell ref="A42:A43"/>
    <mergeCell ref="B42:D42"/>
    <mergeCell ref="E42:G42"/>
    <mergeCell ref="H42:J42"/>
    <mergeCell ref="L42:L43"/>
    <mergeCell ref="B41:F41"/>
    <mergeCell ref="G41:H41"/>
    <mergeCell ref="A2:L2"/>
    <mergeCell ref="A3:L3"/>
    <mergeCell ref="B5:F5"/>
    <mergeCell ref="G5:H5"/>
    <mergeCell ref="A6:A7"/>
    <mergeCell ref="B6:D6"/>
    <mergeCell ref="I5:L5"/>
    <mergeCell ref="E6:G6"/>
    <mergeCell ref="H6:J6"/>
    <mergeCell ref="L6:L7"/>
  </mergeCells>
  <printOptions horizontalCentered="1"/>
  <pageMargins left="0.41" right="0.37" top="0.48" bottom="0.54" header="0" footer="0.22"/>
  <pageSetup paperSize="9" scale="66" fitToHeight="0" orientation="portrait" blackAndWhite="1" r:id="rId1"/>
  <headerFooter>
    <oddFooter>&amp;Cwww.rssrashtriya.org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</vt:lpstr>
      <vt:lpstr>Difference_Sheet</vt:lpstr>
      <vt:lpstr>Difference_Sheet!Print_Area</vt:lpstr>
      <vt:lpstr>Difference_Sheet!Print_Titles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CP KURMI</cp:lastModifiedBy>
  <cp:lastPrinted>2025-10-05T05:41:06Z</cp:lastPrinted>
  <dcterms:created xsi:type="dcterms:W3CDTF">2021-11-15T04:15:42Z</dcterms:created>
  <dcterms:modified xsi:type="dcterms:W3CDTF">2025-10-05T05:45:41Z</dcterms:modified>
</cp:coreProperties>
</file>